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D Tracker" sheetId="1" state="visible" r:id="rId3"/>
    <sheet name="Assumptions Risk Register" sheetId="2" state="visible" r:id="rId4"/>
    <sheet name="Critical Path" sheetId="3" state="visible" r:id="rId5"/>
    <sheet name="DD Budget"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<sst xmlns="http://schemas.openxmlformats.org/spreadsheetml/2006/main" count="503" uniqueCount="359">
  <si>
    <t xml:space="preserve">DUE DILIGENCE TRACKER — PR AUTOMATED CAR WASH (2–3 LOCATIONS)</t>
  </si>
  <si>
    <t xml:space="preserve">Organized by workstream | Priority: CRITICAL = deal-breaker if unfavorable | HIGH = material budget/return impact | MEDIUM = important but manageable</t>
  </si>
  <si>
    <t xml:space="preserve">ID</t>
  </si>
  <si>
    <t xml:space="preserve">Workstream</t>
  </si>
  <si>
    <t xml:space="preserve">Priority</t>
  </si>
  <si>
    <t xml:space="preserve">Due Diligence Question / Task</t>
  </si>
  <si>
    <t xml:space="preserve">Why It Matters (Financial Impact)</t>
  </si>
  <si>
    <t xml:space="preserve">Expert / Source</t>
  </si>
  <si>
    <t xml:space="preserve">Timeline</t>
  </si>
  <si>
    <t xml:space="preserve">Est. Cost</t>
  </si>
  <si>
    <t xml:space="preserve">Status</t>
  </si>
  <si>
    <t xml:space="preserve">Notes / Findings</t>
  </si>
  <si>
    <t xml:space="preserve">WORKSTREAM 1: WATER, SEWER &amp; ENVIRONMENTAL COMPLIANCE</t>
  </si>
  <si>
    <t xml:space="preserve">1.1</t>
  </si>
  <si>
    <t xml:space="preserve">Water/Sewer</t>
  </si>
  <si>
    <t xml:space="preserve">CRITICAL</t>
  </si>
  <si>
    <t xml:space="preserve">Obtain AAA pre-service letter for each target site confirming: (a) available water capacity at required flow rate, (b) sewer system capacity for wash-water discharge volume, (c) meter size requirements, (d) connection fees, (e) any pretreatment or discharge quality conditions.</t>
  </si>
  <si>
    <t xml:space="preserve">If AAA cannot serve the site at required volume, the site is dead. Connection fees of $50K–$200K+ are common. Sewer capacity constraints have killed car wash deals on the mainland. This is the #1 site-selection gatekeeper.</t>
  </si>
  <si>
    <t xml:space="preserve">AAA PPP Department; Civil PE</t>
  </si>
  <si>
    <t xml:space="preserve">1–4 months per site</t>
  </si>
  <si>
    <t xml:space="preserve">$2,000–$5,000 (eng. analysis)</t>
  </si>
  <si>
    <t xml:space="preserve">Not Started</t>
  </si>
  <si>
    <t xml:space="preserve">1.2</t>
  </si>
  <si>
    <t xml:space="preserve">Confirm DNER water quality certification pathway for car wash discharge. Is sanitary sewer discharge acceptable without industrial pretreatment permit, or does oil/grease content trigger additional DNER/EPA requirements?</t>
  </si>
  <si>
    <t xml:space="preserve">If classified as industrial discharge, pretreatment system costs ($50K–$150K) and permitting timeline (6–12 months) increase materially. Could delay opening and add to capex.</t>
  </si>
  <si>
    <t xml:space="preserve">Environmental Consultant; DNER</t>
  </si>
  <si>
    <t xml:space="preserve">4–8 weeks</t>
  </si>
  <si>
    <t xml:space="preserve">$5,000–$15,000</t>
  </si>
  <si>
    <t xml:space="preserve">1.3</t>
  </si>
  <si>
    <t xml:space="preserve">HIGH</t>
  </si>
  <si>
    <t xml:space="preserve">Validate actual AAA commercial water/sewer tariff rates for the specific service territory and meter size. Current model uses published 2025 block rates—confirm these haven’t changed and verify applicable rate class.</t>
  </si>
  <si>
    <t xml:space="preserve">Water/sewer is modeled at $118K/year base case. If actual rates are 20–30% higher (possible with recent rate adjustments), EBITDA drops $25–$35K/site. Not fatal but material.</t>
  </si>
  <si>
    <t xml:space="preserve">AAA Rate Schedule; CPA</t>
  </si>
  <si>
    <t xml:space="preserve">2–4 weeks</t>
  </si>
  <si>
    <t xml:space="preserve">$500–$1,000</t>
  </si>
  <si>
    <t xml:space="preserve">1.4</t>
  </si>
  <si>
    <t xml:space="preserve">Environmental</t>
  </si>
  <si>
    <t xml:space="preserve">Confirm NPDES permit pathway: Does an express car wash with 100% sanitary sewer discharge and oil/water separator trigger MSGP (industrial stormwater) coverage, or is CGP (construction only) sufficient?</t>
  </si>
  <si>
    <t xml:space="preserve">MSGP compliance adds ongoing monitoring, reporting, and BMP costs ($5K–$15K/year). More importantly, an unexpected MSGP requirement could delay occupancy.</t>
  </si>
  <si>
    <t xml:space="preserve">EPA Region 2; Env. Consultant</t>
  </si>
  <si>
    <t xml:space="preserve">4–6 weeks</t>
  </si>
  <si>
    <t xml:space="preserve">$3,000–$8,000</t>
  </si>
  <si>
    <t xml:space="preserve">1.5</t>
  </si>
  <si>
    <t xml:space="preserve">MEDIUM</t>
  </si>
  <si>
    <t xml:space="preserve">Size and spec the water reclaim system to confirm 50% fresh-water reduction is achievable at 250 cars/day peak. Get vendor quotes (Con-Serv, PurClean/Tommy, or equivalent) with PR-specific considerations (humidity, salt air corrosion).</t>
  </si>
  <si>
    <t xml:space="preserve">Reclaim saves ~$40–$60K/year in water costs. If actual reduction is 35% instead of 50%, the ROI changes from 3-year payback to 5-year. Still worth it, but underwriting accuracy matters.</t>
  </si>
  <si>
    <t xml:space="preserve">Reclaim System Vendors; Equipment PE</t>
  </si>
  <si>
    <t xml:space="preserve">3–6 weeks</t>
  </si>
  <si>
    <t xml:space="preserve">Vendor quotes (free)</t>
  </si>
  <si>
    <t xml:space="preserve">WORKSTREAM 2: ELECTRICAL &amp; ENERGY</t>
  </si>
  <si>
    <t xml:space="preserve">2.1</t>
  </si>
  <si>
    <t xml:space="preserve">Electrical</t>
  </si>
  <si>
    <t xml:space="preserve">Submit LUMA service application for each target site. Confirm: (a) available distribution capacity, (b) transformer requirements (customer-owned vs. LUMA), (c) demand class and applicable tariff schedule, (d) estimated connection fees, (e) timeline to energize.</t>
  </si>
  <si>
    <t xml:space="preserve">LUMA connection is 2–6+ months and is often the critical path item. If a transformer upgrade or line extension is required, add $100K–$400K to capex and 3–6 months to schedule. This has delayed projects across PR.</t>
  </si>
  <si>
    <t xml:space="preserve">LUMA Energy; Electrical PE</t>
  </si>
  <si>
    <t xml:space="preserve">2–6+ months</t>
  </si>
  <si>
    <t xml:space="preserve">$5,000–$15,000 (eng. design)</t>
  </si>
  <si>
    <t xml:space="preserve">2.2</t>
  </si>
  <si>
    <t xml:space="preserve">Get actual LUMA/PREB tariff book rate for the site’s demand class. Model total annual electricity cost using equipment vendor kW specifications (conveyor motors, blowers, dryers, pumps, VFDs, lighting, HVAC). Current estimate of $90K–$140K/year is based on generic benchmarks.</t>
  </si>
  <si>
    <t xml:space="preserve">Electricity is the 2nd-largest operating cost. A 15–20% variance from the estimate equals $15–$28K/year swing in EBITDA. Demand charges (kW-based, not just kWh) could add 20–30% to the bill if peak load exceeds thresholds.</t>
  </si>
  <si>
    <t xml:space="preserve">Electrical PE; Equipment Vendors</t>
  </si>
  <si>
    <t xml:space="preserve">$3,000–$8,000 (load study)</t>
  </si>
  <si>
    <t xml:space="preserve">2.3</t>
  </si>
  <si>
    <t xml:space="preserve">Evaluate solar PV + battery storage feasibility for Act 60 Ch.7 qualification and energy cost reduction. Get preliminary system sizing, cost estimate, and projected energy offset. Confirm Act 60 Green Energy eligibility with DDEC.</t>
  </si>
  <si>
    <t xml:space="preserve">Solar could reduce electricity cost 30–50% ($30–$70K/year savings) AND unlock 4% corporate tax rate under Act 60 Ch.7. This is the strongest available PR incentive pathway—but eligibility must be confirmed, not assumed.</t>
  </si>
  <si>
    <t xml:space="preserve">Solar Installer (PR-based); DDEC; PR Tax Attorney</t>
  </si>
  <si>
    <t xml:space="preserve">6–10 weeks</t>
  </si>
  <si>
    <t xml:space="preserve">$3,000–$10,000 (feasibility + legal)</t>
  </si>
  <si>
    <t xml:space="preserve">WORKSTREAM 3: LEGAL, PERMITTING &amp; ZONING</t>
  </si>
  <si>
    <t xml:space="preserve">3.1</t>
  </si>
  <si>
    <t xml:space="preserve">Zoning</t>
  </si>
  <si>
    <t xml:space="preserve">For each target parcel: confirm car wash is a permitted use under the applicable zoning classification. Identify any conditional use permit, variance, or special exception requirements. Check for any restrictive covenants or deed restrictions.</t>
  </si>
  <si>
    <t xml:space="preserve">If zoning doesn’t permit car wash use, the site is dead or requires a variance process (6–18 months, uncertain outcome). This is binary: either the use is permitted or it isn’t.</t>
  </si>
  <si>
    <t xml:space="preserve">Land Use Attorney (PR-barred); Junta de Planificación</t>
  </si>
  <si>
    <t xml:space="preserve">2–8 weeks per site</t>
  </si>
  <si>
    <t xml:space="preserve">$2,000–$5,000 per site</t>
  </si>
  <si>
    <t xml:space="preserve">3.2</t>
  </si>
  <si>
    <t xml:space="preserve">Permitting</t>
  </si>
  <si>
    <t xml:space="preserve">Engage OGPe / Permiso Único pre-application consultation to determine: (a) which permit track applies, (b) required professional stamps (PE, architect, environmental), (c) estimated timeline, (d) whether expedited track is available.</t>
  </si>
  <si>
    <t xml:space="preserve">Permit timeline of 3–9+ months is a wide range. If the project hits complex environmental review or historical preservation triggers, add 6–12 months. Pre-consultation narrows this dramatically.</t>
  </si>
  <si>
    <t xml:space="preserve">Permit Expediter (PR); OGPe</t>
  </si>
  <si>
    <t xml:space="preserve">$1,500–$3,000</t>
  </si>
  <si>
    <t xml:space="preserve">3.3</t>
  </si>
  <si>
    <t xml:space="preserve">Legal</t>
  </si>
  <si>
    <t xml:space="preserve">Retain PR-barred attorney for entity structuring. Key decisions: (a) LLC vs. Corp, (b) PR entity vs. mainland parent with PR subsidiary, (c) structuring for Act 60 eligibility, (d) structuring for federal bonus depreciation pass-through to investors, (e) operating agreement terms.</t>
  </si>
  <si>
    <t xml:space="preserve">Entity structure directly determines whether investors can use bonus depreciation (at-risk rules, passive activity limitations) and whether Act 60 benefits apply. Getting this wrong is expensive to fix after capital is committed.</t>
  </si>
  <si>
    <t xml:space="preserve">PR Tax Attorney; PR CPA</t>
  </si>
  <si>
    <t xml:space="preserve">$10,000–$25,000</t>
  </si>
  <si>
    <t xml:space="preserve">3.4</t>
  </si>
  <si>
    <t xml:space="preserve">Confirm municipal requirements for each target municipality beyond Permiso Único: local business license (patente municipal) timeline, any municipal-level environmental or traffic study requirements, and municipal fee schedules.</t>
  </si>
  <si>
    <t xml:space="preserve">Municipalities vary significantly in processing speed and additional requirements. Some require traffic impact studies ($15K–$30K) for commercial sites on arterials. This is manageable but must be scoped early.</t>
  </si>
  <si>
    <t xml:space="preserve">Municipal Clerk’s Office; Local Attorney</t>
  </si>
  <si>
    <t xml:space="preserve">2–4 weeks per municipality</t>
  </si>
  <si>
    <t xml:space="preserve">$1,000–$3,000</t>
  </si>
  <si>
    <t xml:space="preserve">WORKSTREAM 4: TAX &amp; FINANCIAL STRUCTURING</t>
  </si>
  <si>
    <t xml:space="preserve">4.1</t>
  </si>
  <si>
    <t xml:space="preserve">Tax</t>
  </si>
  <si>
    <t xml:space="preserve">Retain dual-qualified CPA (PR + federal) to issue written opinion on: (a) whether PR tax code conforms to IRC §168(k) bonus depreciation under OBBBA, (b) how PR-source income interacts with federal depreciation deductions for mainland investors, (c) whether the entity structure allows pass-through of depreciation losses.</t>
  </si>
  <si>
    <t xml:space="preserve">The entire investor return model adds 2–5% to IRR from the tax shield. If PR does not conform to federal bonus depreciation—or if the entity structure blocks pass-through—the investment thesis fundamentally changes. This is the #1 financial structuring risk.</t>
  </si>
  <si>
    <t xml:space="preserve">Dual-qualified CPA (PR + Federal); PR Tax Attorney</t>
  </si>
  <si>
    <t xml:space="preserve">$15,000–$30,000</t>
  </si>
  <si>
    <t xml:space="preserve">4.2</t>
  </si>
  <si>
    <t xml:space="preserve">File Act 60 Chapter 7 (Green Energy) pre-qualification inquiry with DDEC. Confirm whether a car wash operation with solar PV + battery storage qualifies. Get written guidance on eligible activities, required documentation, and decree application timeline.</t>
  </si>
  <si>
    <t xml:space="preserve">Act 60 Ch.7 drops corporate income tax from ~20.5% to 4% and provides 75% property tax exemption. If it doesn’t apply, the PR tax rate is roughly equivalent to federal—which doesn’t hurt but removes a key selling point.</t>
  </si>
  <si>
    <t xml:space="preserve">PR Tax Attorney; DDEC</t>
  </si>
  <si>
    <t xml:space="preserve">6–12 weeks</t>
  </si>
  <si>
    <t xml:space="preserve">4.3</t>
  </si>
  <si>
    <t xml:space="preserve">Commission preliminary cost segregation analysis to validate the 75% reclassification assumption used in the tax shield model. Identify which specific asset categories qualify at 5-yr, 7-yr, and 15-yr lives for a PR car wash.</t>
  </si>
  <si>
    <t xml:space="preserve">The current model assumes $2.8M of a $3.75M depreciable basis qualifies for Year 1 bonus. If actual reclassification is 50% instead of 75%, the Year 1 tax shield drops from $591K to $394K (corporate rate)—a $197K difference per site.</t>
  </si>
  <si>
    <t xml:space="preserve">Cost Segregation Firm (national, with PR experience)</t>
  </si>
  <si>
    <t xml:space="preserve">$5,000–$10,000 (preliminary study)</t>
  </si>
  <si>
    <t xml:space="preserve">4.4</t>
  </si>
  <si>
    <t xml:space="preserve">Confirm Opportunity Zone status for each target site. Verify census tract designation and confirm whether it survives the December 2026 redesignation (coverage drops from 98% to ~25% of PR).</t>
  </si>
  <si>
    <t xml:space="preserve">QOZ structuring provides federal capital gains deferral and potential 0% tax on QOZ gains after 10-year hold. If sites lose QOZ designation after 2026, the window for QOF structuring is narrow—must commit capital before year-end.</t>
  </si>
  <si>
    <t xml:space="preserve">Tax Advisor; IRS QOZ mapping tool</t>
  </si>
  <si>
    <t xml:space="preserve">1–2 weeks</t>
  </si>
  <si>
    <t xml:space="preserve">4.5</t>
  </si>
  <si>
    <t xml:space="preserve">Financial</t>
  </si>
  <si>
    <t xml:space="preserve">Model passive activity loss and at-risk limitation impact for 3 specific investor profiles: (a) high-income individual, (b) C-corp, (c) family office/trust. Determine how much of the Year 1 bonus depreciation each profile can actually use.</t>
  </si>
  <si>
    <t xml:space="preserve">If investors are passive (likely for most LPs), the $25K exception phases out above $100K MAGI. Suspended losses carry forward but lose time value. The marketed IRR advantage may not be usable for the target investor pool.</t>
  </si>
  <si>
    <t xml:space="preserve">Tax Advisor / CPA</t>
  </si>
  <si>
    <t xml:space="preserve">WORKSTREAM 5: SITE SELECTION &amp; CONSTRUCTION</t>
  </si>
  <si>
    <t xml:space="preserve">5.1</t>
  </si>
  <si>
    <t xml:space="preserve">Site Selection</t>
  </si>
  <si>
    <t xml:space="preserve">Identify 2–3 specific parcels per target municipality. For each, obtain: (a) lot size and dimensions (minimum ~20,000–35,000 sf for express tunnel), (b) current zoning, (c) asking price or lease terms, (d) traffic count data from PR DOT or municipal records, (e) visible competitor inventory within 3-mile radius.</t>
  </si>
  <si>
    <t xml:space="preserve">Until you have actual parcels, the entire build cost model is theoretical. Land is the widest range in the budget ($450K–$1.8M). A real LOI on a specific parcel collapses the cost range by 30–40%.</t>
  </si>
  <si>
    <t xml:space="preserve">PR Commercial RE Broker (LoopNet PR, local); PR DOT traffic data</t>
  </si>
  <si>
    <t xml:space="preserve">4–12 weeks</t>
  </si>
  <si>
    <t xml:space="preserve">Broker commission at close</t>
  </si>
  <si>
    <t xml:space="preserve">5.2</t>
  </si>
  <si>
    <t xml:space="preserve">Commission Phase I Environmental Site Assessment for each target parcel. Confirm no recognized environmental conditions (RECs) that would trigger Phase II or remediation.</t>
  </si>
  <si>
    <t xml:space="preserve">Contaminated sites add $50K–$500K+ and 6–18 months. This is a go/no-go gate for each parcel.</t>
  </si>
  <si>
    <t xml:space="preserve">Environmental Consultant (ASTM E1527 qualified)</t>
  </si>
  <si>
    <t xml:space="preserve">3–5 weeks per site</t>
  </si>
  <si>
    <t xml:space="preserve">$3,000–$6,000 per site</t>
  </si>
  <si>
    <t xml:space="preserve">5.3</t>
  </si>
  <si>
    <t xml:space="preserve">Construction</t>
  </si>
  <si>
    <t xml:space="preserve">Validate TIPS Panel logistics to Puerto Rico: (a) get firm freight quote from TIPS for ocean container shipment to PR, (b) confirm shotcrete contractor availability in PR metro area, (c) get installed cost estimate from a PR concrete contractor for the TIPS panel scope.</t>
  </si>
  <si>
    <t xml:space="preserve">Current TIPS estimate is $240K–$740K installed. If PR shotcrete labor is scarce or freight adds $30K–$50K per container, the installed cost could exceed the high-range estimate. This directly affects the self-performance savings thesis.</t>
  </si>
  <si>
    <t xml:space="preserve">TIPS Panel (manufacturer); PR Shotcrete Contractor; Freight Forwarder</t>
  </si>
  <si>
    <t xml:space="preserve">$2,000–$5,000 (quotes)</t>
  </si>
  <si>
    <t xml:space="preserve">5.4</t>
  </si>
  <si>
    <t xml:space="preserve">Get binding equipment package quotes from 2–3 tunnel equipment manufacturers for a 100-foot express exterior tunnel. Include conveyor, arches, dryers, chemical systems, controls. Confirm PR delivery timeline and warranty terms.</t>
  </si>
  <si>
    <t xml:space="preserve">Equipment is the largest single line item ($1.1M–$2.5M). Binding quotes collapse this range and anchor the capex budget. Also confirms lead time—some manufacturers quote 12–16 week lead times, which affects construction schedule.</t>
  </si>
  <si>
    <t xml:space="preserve">Tommy, Sonny’s, MacNeil, or PDQ (2–3 vendors)</t>
  </si>
  <si>
    <t xml:space="preserve">Free (vendor quotes)</t>
  </si>
  <si>
    <t xml:space="preserve">5.5</t>
  </si>
  <si>
    <t xml:space="preserve">Engage PR structural engineer (PE) to confirm TIPS Panel design meets PR Building Code 2018 requirements: (a) 150–200 mph wind design, (b) seismic design category, (c) corrosion-resistant detailing for coastal environment. Get stamped preliminary structural design.</t>
  </si>
  <si>
    <t xml:space="preserve">PR building code is more demanding than most mainland jurisdictions (post-Maria). If TIPS requires significant additional reinforcement or special connections for PR wind/seismic, the material savings thesis weakens.</t>
  </si>
  <si>
    <t xml:space="preserve">PR Structural PE</t>
  </si>
  <si>
    <t xml:space="preserve">$8,000–$20,000</t>
  </si>
  <si>
    <t xml:space="preserve">5.6</t>
  </si>
  <si>
    <t xml:space="preserve">Develop preliminary site plan for the lead site showing tunnel layout, pay stations, vacuum area, entrance/exit queuing, utility connections, stormwater management, and ADA compliance. Use as basis for OGPe pre-consultation.</t>
  </si>
  <si>
    <t xml:space="preserve">A site plan converts abstract analysis into a buildable project. Required for OGPe Permiso Único application and equipment vendor coordination. Also surfaces any site-specific constraints (grade, access, setbacks).</t>
  </si>
  <si>
    <t xml:space="preserve">Civil PE; Architect (PR-licensed)</t>
  </si>
  <si>
    <t xml:space="preserve">$15,000–$35,000</t>
  </si>
  <si>
    <t xml:space="preserve">WORKSTREAM 6: MARKET &amp; OPERATIONS VALIDATION</t>
  </si>
  <si>
    <t xml:space="preserve">6.1</t>
  </si>
  <si>
    <t xml:space="preserve">Market</t>
  </si>
  <si>
    <t xml:space="preserve">Conduct GIS-based competitive audit: geocode all existing car wash locations within 5 miles of each target site using Google Maps, Apple Maps, and POI datasets. Classify by type (express, in-bay, self-serve, hand wash). Photograph and assess quality/condition.</t>
  </si>
  <si>
    <t xml:space="preserve">The siting scorecard uses directional ‘competitive room’ scores (2–4 on a 5-point scale). These are assumptions, not data. If a target zone already has 3–4 express tunnels that the desk research missed, the revenue model needs to be revised downward.</t>
  </si>
  <si>
    <t xml:space="preserve">Market Research Analyst; Field Verification (local)</t>
  </si>
  <si>
    <t xml:space="preserve">6.2</t>
  </si>
  <si>
    <t xml:space="preserve">Validate the 250 cars/day base case throughput assumption with PR-specific data. Options: (a) obtain traffic counts from PR DOT for roads adjacent to target sites, (b) interview 2–3 existing PR car wash operators about volume, (c) benchmark against mainland express washes in comparable metro populations.</t>
  </si>
  <si>
    <t xml:space="preserve">The entire financial model pivots on 250 cars/day at base case. If PR wash frequency is lower than mainland (plausible—different consumer behavior, more rain, less snow/salt), the real base case might be 180–200 cars/day. That drops EBITDA from $492K to $300–$350K per site.</t>
  </si>
  <si>
    <t xml:space="preserve">PR DOT; Existing Operators (interviews); ICA data</t>
  </si>
  <si>
    <t xml:space="preserve">$2,000–$5,000</t>
  </si>
  <si>
    <t xml:space="preserve">6.3</t>
  </si>
  <si>
    <t xml:space="preserve">Operations</t>
  </si>
  <si>
    <t xml:space="preserve">Identify and interview chemical supplier(s) with PR distribution capability. Confirm chemical costs per wash, delivery logistics, and whether mainland supplier relationships (Blendco, Qual Chem, etc.) can service PR sites.</t>
  </si>
  <si>
    <t xml:space="preserve">Chemical cost is modeled at 6–8% of revenue ($44K–$171K/year). If PR chemical delivery adds 15–25% premium due to shipping, it compresses margins. Also need backup supplier plan for hurricane season supply disruptions.</t>
  </si>
  <si>
    <t xml:space="preserve">Chemical Suppliers (PR-based or mainland with PR delivery)</t>
  </si>
  <si>
    <t xml:space="preserve">Free (supplier outreach)</t>
  </si>
  <si>
    <t xml:space="preserve">6.4</t>
  </si>
  <si>
    <t xml:space="preserve">Validate labor availability and actual wage rates for car wash positions in each target municipality. PR minimum wage is $10.50/hr but market rates for experienced attendants/mechanics may be higher in metro areas.</t>
  </si>
  <si>
    <t xml:space="preserve">Labor is modeled at $260K–$420K/year (8–10 FTEs). If market rates are 15–20% above minimum wage floor (likely in Carolina/San Juan metro), add $30K–$50K/year to opex. Skilled maintenance tech availability is a particular concern.</t>
  </si>
  <si>
    <t xml:space="preserve">PR Labor Market Data; Indeed/Glassdoor PR; Existing Operators</t>
  </si>
  <si>
    <t xml:space="preserve">$1,000–$2,000</t>
  </si>
  <si>
    <t xml:space="preserve">6.5</t>
  </si>
  <si>
    <t xml:space="preserve">Research PR consumer willingness-to-pay for membership/subscription car wash model. This format is standard on the mainland but may face adoption friction in PR. Consider focus group or survey of 50–100 potential customers in target areas.</t>
  </si>
  <si>
    <t xml:space="preserve">Membership revenue is assumed to represent 46–55% of total revenue at steady state. If PR consumers prefer pay-per-wash (cultural or economic factors), membership penetration could be 50–70% of mainland benchmarks. This would reduce revenue predictability and average ticket.</t>
  </si>
  <si>
    <t xml:space="preserve">Market Research Firm (PR); Consumer Survey</t>
  </si>
  <si>
    <t xml:space="preserve">$3,000–$10,000</t>
  </si>
  <si>
    <t xml:space="preserve">6.6</t>
  </si>
  <si>
    <t xml:space="preserve">Insurance</t>
  </si>
  <si>
    <t xml:space="preserve">Get preliminary insurance quotes for: (a) property/casualty including hurricane/wind coverage, (b) general liability, (c) workers compensation (PR-specific), (d) business interruption. PR hurricane premiums are materially higher than mainland.</t>
  </si>
  <si>
    <t xml:space="preserve">Insurance is modeled within the $95K–$220K admin line. PR hurricane coverage premiums have increased sharply post-Maria. If annual insurance costs are $60K–$100K/site (vs. $30K–$50K on mainland), the admin line is understated.</t>
  </si>
  <si>
    <t xml:space="preserve">PR Commercial Insurance Broker</t>
  </si>
  <si>
    <t xml:space="preserve">Free (broker quotes)</t>
  </si>
  <si>
    <t xml:space="preserve">SUMMARY</t>
  </si>
  <si>
    <t xml:space="preserve">Total Items</t>
  </si>
  <si>
    <t xml:space="preserve">28</t>
  </si>
  <si>
    <t xml:space="preserve">CRITICAL: 6 | HIGH: 15 | MEDIUM: 7</t>
  </si>
  <si>
    <t xml:space="preserve">Estimated total DD cost: $100K–$250K</t>
  </si>
  <si>
    <t xml:space="preserve">Estimated timeline: 3–6 months (parallel execution)</t>
  </si>
  <si>
    <t xml:space="preserve">ASSUMPTIONS RISK REGISTER — WHAT COULD BREAK THE MODEL</t>
  </si>
  <si>
    <t xml:space="preserve">Each assumption from the current research that is unvalidated and could materially shift the investment case</t>
  </si>
  <si>
    <t xml:space="preserve">Assumption in Current Model</t>
  </si>
  <si>
    <t xml:space="preserve">Current Value Used</t>
  </si>
  <si>
    <t xml:space="preserve">Downside Scenario</t>
  </si>
  <si>
    <t xml:space="preserve">EBITDA Impact (per site)</t>
  </si>
  <si>
    <t xml:space="preserve">What Would Validate or Invalidate</t>
  </si>
  <si>
    <t xml:space="preserve">Confidence Level</t>
  </si>
  <si>
    <t xml:space="preserve">DD Item Ref</t>
  </si>
  <si>
    <t xml:space="preserve">Base case throughput (cars/day)</t>
  </si>
  <si>
    <t xml:space="preserve">250 cars/day (90K/year)</t>
  </si>
  <si>
    <t xml:space="preserve">180 cars/day (65K/year)</t>
  </si>
  <si>
    <t xml:space="preserve">($200K)–($250K)</t>
  </si>
  <si>
    <t xml:space="preserve">Traffic counts; competitor audit; operator interviews</t>
  </si>
  <si>
    <t xml:space="preserve">LOW — unvalidated</t>
  </si>
  <si>
    <t xml:space="preserve">Blended revenue per wash</t>
  </si>
  <si>
    <t xml:space="preserve">$14.50</t>
  </si>
  <si>
    <t xml:space="preserve">$11.50–$12.50 (PR price sensitivity)</t>
  </si>
  <si>
    <t xml:space="preserve">($90K)–($180K)</t>
  </si>
  <si>
    <t xml:space="preserve">Consumer survey; competitor pricing audit</t>
  </si>
  <si>
    <t xml:space="preserve">LOW — no PR data</t>
  </si>
  <si>
    <t xml:space="preserve">Water/sewer cost (with reclaim)</t>
  </si>
  <si>
    <t xml:space="preserve">$118K/year</t>
  </si>
  <si>
    <t xml:space="preserve">$145K–$160K (rate increase or classification)</t>
  </si>
  <si>
    <t xml:space="preserve">($27K)–($42K)</t>
  </si>
  <si>
    <t xml:space="preserve">AAA rate confirmation; meter sizing</t>
  </si>
  <si>
    <t xml:space="preserve">MEDIUM — uses published rates</t>
  </si>
  <si>
    <t xml:space="preserve">Electricity cost</t>
  </si>
  <si>
    <t xml:space="preserve">$114K/year</t>
  </si>
  <si>
    <t xml:space="preserve">$140K–$165K (demand charges, rate riders)</t>
  </si>
  <si>
    <t xml:space="preserve">($26K)–($51K)</t>
  </si>
  <si>
    <t xml:space="preserve">LUMA tariff; load study with equipment specs</t>
  </si>
  <si>
    <t xml:space="preserve">MEDIUM — uses EIA avg</t>
  </si>
  <si>
    <t xml:space="preserve">Membership penetration rate</t>
  </si>
  <si>
    <t xml:space="preserve">46–55% of revenue at steady state</t>
  </si>
  <si>
    <t xml:space="preserve">25–35% (PR cultural/economic friction)</t>
  </si>
  <si>
    <t xml:space="preserve">($80K)–($150K)</t>
  </si>
  <si>
    <t xml:space="preserve">Consumer willingness-to-pay research in PR</t>
  </si>
  <si>
    <t xml:space="preserve">LOW — mainland assumption</t>
  </si>
  <si>
    <t xml:space="preserve">Labor cost</t>
  </si>
  <si>
    <t xml:space="preserve">$320K/year (8–10 FTEs)</t>
  </si>
  <si>
    <t xml:space="preserve">$370K–$400K (metro wage premium)</t>
  </si>
  <si>
    <t xml:space="preserve">($50K)–($80K)</t>
  </si>
  <si>
    <t xml:space="preserve">PR labor market survey; actual job postings</t>
  </si>
  <si>
    <t xml:space="preserve">Insurance (within admin line)</t>
  </si>
  <si>
    <t xml:space="preserve">~$40K–$60K assumed within $145K admin</t>
  </si>
  <si>
    <t xml:space="preserve">$80K–$120K (hurricane premium)</t>
  </si>
  <si>
    <t xml:space="preserve">($20K)–($60K)</t>
  </si>
  <si>
    <t xml:space="preserve">Insurance broker quotes</t>
  </si>
  <si>
    <t xml:space="preserve">LOW — not separately modeled</t>
  </si>
  <si>
    <t xml:space="preserve">TIPS Panel installed cost (PR)</t>
  </si>
  <si>
    <t xml:space="preserve">$320K mid-case (envelope)</t>
  </si>
  <si>
    <t xml:space="preserve">$450K–$550K (freight + labor scarcity)</t>
  </si>
  <si>
    <t xml:space="preserve">Capex, not EBITDA</t>
  </si>
  <si>
    <t xml:space="preserve">Freight quote; shotcrete contractor quote</t>
  </si>
  <si>
    <t xml:space="preserve">LOW — FOB Utah only</t>
  </si>
  <si>
    <t xml:space="preserve">Utility extension costs</t>
  </si>
  <si>
    <t xml:space="preserve">$500K mid-case</t>
  </si>
  <si>
    <t xml:space="preserve">$800K–$1.1M (offsite upgrade required)</t>
  </si>
  <si>
    <t xml:space="preserve">LUMA and AAA service letters</t>
  </si>
  <si>
    <t xml:space="preserve">LOW — site-specific</t>
  </si>
  <si>
    <t xml:space="preserve">1.1, 2.1</t>
  </si>
  <si>
    <t xml:space="preserve">Act 60 Ch.7 eligibility</t>
  </si>
  <si>
    <t xml:space="preserve">4% corporate rate assumed in tax model</t>
  </si>
  <si>
    <t xml:space="preserve">Not eligible — 20.5% standard rate</t>
  </si>
  <si>
    <t xml:space="preserve">Tax, not EBITDA</t>
  </si>
  <si>
    <t xml:space="preserve">DDEC pre-qualification; PR tax attorney opinion</t>
  </si>
  <si>
    <t xml:space="preserve">LOW — unconfirmed</t>
  </si>
  <si>
    <t xml:space="preserve">Federal bonus depreciation conformity (PR)</t>
  </si>
  <si>
    <t xml:space="preserve">$591K–$1.04M Year 1 tax shield</t>
  </si>
  <si>
    <t xml:space="preserve">PR may not conform — shield limited to federal portion</t>
  </si>
  <si>
    <t xml:space="preserve">Tax/IRR, not EBITDA</t>
  </si>
  <si>
    <t xml:space="preserve">Dual-qualified CPA written opinion</t>
  </si>
  <si>
    <t xml:space="preserve">LOW — no PR-specific guidance found</t>
  </si>
  <si>
    <t xml:space="preserve">Cost segregation reclassification rate</t>
  </si>
  <si>
    <t xml:space="preserve">75% of depreciable basis</t>
  </si>
  <si>
    <t xml:space="preserve">50–60% (conservative engineering classification)</t>
  </si>
  <si>
    <t xml:space="preserve">Tax shield reduced by $100K–$200K</t>
  </si>
  <si>
    <t xml:space="preserve">Preliminary cost seg study</t>
  </si>
  <si>
    <t xml:space="preserve">Construction timeline</t>
  </si>
  <si>
    <t xml:space="preserve">12–18 months</t>
  </si>
  <si>
    <t xml:space="preserve">18–30 months (LUMA delays, permit issues)</t>
  </si>
  <si>
    <t xml:space="preserve">Carrying costs + delayed revenue</t>
  </si>
  <si>
    <t xml:space="preserve">Pre-application with OGPe and LUMA</t>
  </si>
  <si>
    <t xml:space="preserve">LOW — PR track record is slow</t>
  </si>
  <si>
    <t xml:space="preserve">2.1, 3.2</t>
  </si>
  <si>
    <t xml:space="preserve">CRITICAL PATH TIMELINE — DD TO CONSTRUCTION START</t>
  </si>
  <si>
    <t xml:space="preserve">Assumes parallel execution of non-dependent workstreams | Timeline in months from DD kickoff</t>
  </si>
  <si>
    <t xml:space="preserve">Milestone</t>
  </si>
  <si>
    <t xml:space="preserve">Month 1–2</t>
  </si>
  <si>
    <t xml:space="preserve">Month 2–3</t>
  </si>
  <si>
    <t xml:space="preserve">Month 3–4</t>
  </si>
  <si>
    <t xml:space="preserve">Month 4–6</t>
  </si>
  <si>
    <t xml:space="preserve">Month 6–9</t>
  </si>
  <si>
    <t xml:space="preserve">Month 9–12+</t>
  </si>
  <si>
    <t xml:space="preserve">Dependencies / Notes</t>
  </si>
  <si>
    <t xml:space="preserve">Entity Formation &amp; Tax Structure</t>
  </si>
  <si>
    <t xml:space="preserve">███</t>
  </si>
  <si>
    <t xml:space="preserve">Must complete before Act 60 application</t>
  </si>
  <si>
    <t xml:space="preserve">Site Identification &amp; LOIs</t>
  </si>
  <si>
    <t xml:space="preserve">Broker engagement; traffic counts; zoning check</t>
  </si>
  <si>
    <t xml:space="preserve">AAA Water/Sewer Service Letters</t>
  </si>
  <si>
    <t xml:space="preserve">CRITICAL PATH — 1–4+ months; start immediately</t>
  </si>
  <si>
    <t xml:space="preserve">LUMA Electrical Service Application</t>
  </si>
  <si>
    <t xml:space="preserve">CRITICAL PATH — 2–6+ months; start with site ID</t>
  </si>
  <si>
    <t xml:space="preserve">Phase I ESA</t>
  </si>
  <si>
    <t xml:space="preserve">Go/no-go gate for each parcel</t>
  </si>
  <si>
    <t xml:space="preserve">CPA Tax Opinion (PR + Federal)</t>
  </si>
  <si>
    <t xml:space="preserve">Must precede investor marketing</t>
  </si>
  <si>
    <t xml:space="preserve">Act 60 Ch.7 Pre-Qualification</t>
  </si>
  <si>
    <t xml:space="preserve">Requires entity formation + solar design</t>
  </si>
  <si>
    <t xml:space="preserve">Equipment Vendor Quotes</t>
  </si>
  <si>
    <t xml:space="preserve">Anchors capex budget; confirms lead time</t>
  </si>
  <si>
    <t xml:space="preserve">TIPS Panel PR Logistics Validation</t>
  </si>
  <si>
    <t xml:space="preserve">Freight, shotcrete labor, structural PE</t>
  </si>
  <si>
    <t xml:space="preserve">Preliminary Site Plan / Civil Design</t>
  </si>
  <si>
    <t xml:space="preserve">Required for OGPe application</t>
  </si>
  <si>
    <t xml:space="preserve">OGPe Permiso Único Application</t>
  </si>
  <si>
    <t xml:space="preserve">3–9+ months; file as early as possible</t>
  </si>
  <si>
    <t xml:space="preserve">Competitive Audit &amp; Market Validation</t>
  </si>
  <si>
    <t xml:space="preserve">GIS audit + consumer survey</t>
  </si>
  <si>
    <t xml:space="preserve">Insurance Quotes</t>
  </si>
  <si>
    <t xml:space="preserve">Validates admin cost assumptions</t>
  </si>
  <si>
    <t xml:space="preserve">Cost Segregation Preliminary Analysis</t>
  </si>
  <si>
    <t xml:space="preserve">Validates tax shield model</t>
  </si>
  <si>
    <t xml:space="preserve">INVESTOR-READY PACKAGE COMPLETE</t>
  </si>
  <si>
    <t xml:space="preserve">Target: Month 4–6 with all critical items resolved</t>
  </si>
  <si>
    <t xml:space="preserve">Construction Start (Site 1)</t>
  </si>
  <si>
    <t xml:space="preserve">After permit issuance + utility commitments</t>
  </si>
  <si>
    <t xml:space="preserve">DUE DILIGENCE COST BUDGET</t>
  </si>
  <si>
    <t xml:space="preserve">Category</t>
  </si>
  <si>
    <t xml:space="preserve">Low Est.</t>
  </si>
  <si>
    <t xml:space="preserve">High Est.</t>
  </si>
  <si>
    <t xml:space="preserve">Mid-Point</t>
  </si>
  <si>
    <t xml:space="preserve">Notes</t>
  </si>
  <si>
    <t xml:space="preserve">Legal — PR Tax Attorney (entity + Act 60)</t>
  </si>
  <si>
    <t xml:space="preserve">Retainer; entity structuring + Act 60 application</t>
  </si>
  <si>
    <t xml:space="preserve">Legal — Land Use / Zoning Attorney</t>
  </si>
  <si>
    <t xml:space="preserve">Per-site zoning confirmation; deed review</t>
  </si>
  <si>
    <t xml:space="preserve">CPA — Dual-Qualified (PR + Federal) Tax Opinion</t>
  </si>
  <si>
    <t xml:space="preserve">Written opinion on bonus depreciation + PR conformity</t>
  </si>
  <si>
    <t xml:space="preserve">Cost Segregation — Preliminary Analysis</t>
  </si>
  <si>
    <t xml:space="preserve">Validates reclassification percentages</t>
  </si>
  <si>
    <t xml:space="preserve">Civil / Environmental PE — Site Assessment</t>
  </si>
  <si>
    <t xml:space="preserve">Preliminary site plan; Phase I ESA (2–3 sites)</t>
  </si>
  <si>
    <t xml:space="preserve">Structural PE — TIPS Panel PR Compliance</t>
  </si>
  <si>
    <t xml:space="preserve">Wind/seismic design validation for PR code</t>
  </si>
  <si>
    <t xml:space="preserve">Electrical PE — Load Study &amp; LUMA Coordination</t>
  </si>
  <si>
    <t xml:space="preserve">Demand analysis; service application support</t>
  </si>
  <si>
    <t xml:space="preserve">Environmental Consultant — DNER/NPDES Pathway</t>
  </si>
  <si>
    <t xml:space="preserve">Discharge classification; pretreatment requirements</t>
  </si>
  <si>
    <t xml:space="preserve">Market Research — Competitive Audit + Consumer Survey</t>
  </si>
  <si>
    <t xml:space="preserve">GIS audit; field verification; WTP survey</t>
  </si>
  <si>
    <t xml:space="preserve">TIPS Panel Logistics — Freight + Contractor Quotes</t>
  </si>
  <si>
    <t xml:space="preserve">Shipping; shotcrete labor; installed cost</t>
  </si>
  <si>
    <t xml:space="preserve">Free—vendor sales process</t>
  </si>
  <si>
    <t xml:space="preserve">Insurance Broker Quotes</t>
  </si>
  <si>
    <t xml:space="preserve">Free—broker commission at bind</t>
  </si>
  <si>
    <t xml:space="preserve">Travel — Site Visits (2–3 trips)</t>
  </si>
  <si>
    <t xml:space="preserve">Flights, lodging, ground transport for site tours</t>
  </si>
  <si>
    <t xml:space="preserve">Contingency (15%)</t>
  </si>
  <si>
    <t xml:space="preserve">Unexpected scope or follow-up studies</t>
  </si>
  <si>
    <t xml:space="preserve">TOTAL DUE DILIGENCE BUDGET</t>
  </si>
  <si>
    <t xml:space="preserve">~1.5–2% of mid-case project cost per site</t>
  </si>
</sst>
</file>

<file path=xl/styles.xml><?xml version="1.0" encoding="utf-8"?>
<styleSheet xmlns="http://schemas.openxmlformats.org/spreadsheetml/2006/main">
  <numFmts count="2">
    <numFmt numFmtId="164" formatCode="General"/>
    <numFmt numFmtId="165" formatCode="\$#,##0"/>
  </numFmts>
  <fonts count="11">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i val="true"/>
      <sz val="9"/>
      <color rgb="FF666666"/>
      <name val="Arial"/>
      <family val="0"/>
      <charset val="1"/>
    </font>
    <font>
      <b val="true"/>
      <sz val="10"/>
      <color rgb="FFFFFFFF"/>
      <name val="Arial"/>
      <family val="0"/>
      <charset val="1"/>
    </font>
    <font>
      <b val="true"/>
      <sz val="11"/>
      <color rgb="FF1B3A5C"/>
      <name val="Arial"/>
      <family val="0"/>
      <charset val="1"/>
    </font>
    <font>
      <sz val="10"/>
      <color rgb="FF000000"/>
      <name val="Arial"/>
      <family val="0"/>
      <charset val="1"/>
    </font>
    <font>
      <b val="true"/>
      <sz val="10"/>
      <color rgb="FFDC3545"/>
      <name val="Arial"/>
      <family val="0"/>
      <charset val="1"/>
    </font>
    <font>
      <b val="true"/>
      <sz val="10"/>
      <color rgb="FF000000"/>
      <name val="Arial"/>
      <family val="0"/>
      <charset val="1"/>
    </font>
  </fonts>
  <fills count="11">
    <fill>
      <patternFill patternType="none"/>
    </fill>
    <fill>
      <patternFill patternType="gray125"/>
    </fill>
    <fill>
      <patternFill patternType="solid">
        <fgColor rgb="FF1B3A5C"/>
        <bgColor rgb="FF333333"/>
      </patternFill>
    </fill>
    <fill>
      <patternFill patternType="solid">
        <fgColor rgb="FF2E75B6"/>
        <bgColor rgb="FF0066CC"/>
      </patternFill>
    </fill>
    <fill>
      <patternFill patternType="solid">
        <fgColor rgb="FFD5E8F0"/>
        <bgColor rgb="FFE8F0FE"/>
      </patternFill>
    </fill>
    <fill>
      <patternFill patternType="solid">
        <fgColor rgb="FFFFFFFF"/>
        <bgColor rgb="FFF8F9FA"/>
      </patternFill>
    </fill>
    <fill>
      <patternFill patternType="solid">
        <fgColor rgb="FFFDE8E8"/>
        <bgColor rgb="FFFFF8E1"/>
      </patternFill>
    </fill>
    <fill>
      <patternFill patternType="solid">
        <fgColor rgb="FFF8F9FA"/>
        <bgColor rgb="FFFFFFFF"/>
      </patternFill>
    </fill>
    <fill>
      <patternFill patternType="solid">
        <fgColor rgb="FFFFF8E1"/>
        <bgColor rgb="FFF8F9FA"/>
      </patternFill>
    </fill>
    <fill>
      <patternFill patternType="solid">
        <fgColor rgb="FFB8D4E8"/>
        <bgColor rgb="FFB4C6D9"/>
      </patternFill>
    </fill>
    <fill>
      <patternFill patternType="solid">
        <fgColor rgb="FFE8F0FE"/>
        <bgColor rgb="FFF8F9FA"/>
      </patternFill>
    </fill>
  </fills>
  <borders count="3">
    <border diagonalUp="false" diagonalDown="false">
      <left/>
      <right/>
      <top/>
      <bottom/>
      <diagonal/>
    </border>
    <border diagonalUp="false" diagonalDown="false">
      <left style="thin">
        <color rgb="FFB4C6D9"/>
      </left>
      <right style="thin">
        <color rgb="FFB4C6D9"/>
      </right>
      <top style="thin">
        <color rgb="FFB4C6D9"/>
      </top>
      <bottom style="thin">
        <color rgb="FFB4C6D9"/>
      </bottom>
      <diagonal/>
    </border>
    <border diagonalUp="false" diagonalDown="false">
      <left style="thin">
        <color rgb="FFB4C6D9"/>
      </left>
      <right style="thin">
        <color rgb="FFB4C6D9"/>
      </right>
      <top style="double">
        <color rgb="FF2E75B6"/>
      </top>
      <bottom style="double">
        <color rgb="FF2E75B6"/>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8" fillId="5" borderId="1" xfId="0" applyFont="true" applyBorder="true" applyAlignment="true" applyProtection="false">
      <alignment horizontal="left" vertical="top" textRotation="0" wrapText="true" indent="0" shrinkToFit="false"/>
      <protection locked="true" hidden="false"/>
    </xf>
    <xf numFmtId="164" fontId="9" fillId="6" borderId="1" xfId="0" applyFont="true" applyBorder="true" applyAlignment="true" applyProtection="false">
      <alignment horizontal="left" vertical="top" textRotation="0" wrapText="true" indent="0" shrinkToFit="false"/>
      <protection locked="true" hidden="false"/>
    </xf>
    <xf numFmtId="164" fontId="8" fillId="7" borderId="1" xfId="0" applyFont="true" applyBorder="true" applyAlignment="true" applyProtection="false">
      <alignment horizontal="left" vertical="top" textRotation="0" wrapText="true" indent="0" shrinkToFit="false"/>
      <protection locked="true" hidden="false"/>
    </xf>
    <xf numFmtId="164" fontId="8" fillId="8" borderId="1" xfId="0" applyFont="true" applyBorder="true" applyAlignment="true" applyProtection="false">
      <alignment horizontal="left" vertical="top" textRotation="0" wrapText="true" indent="0" shrinkToFit="false"/>
      <protection locked="true" hidden="false"/>
    </xf>
    <xf numFmtId="164" fontId="8" fillId="9" borderId="1" xfId="0" applyFont="true" applyBorder="true" applyAlignment="true" applyProtection="false">
      <alignment horizontal="left" vertical="top" textRotation="0" wrapText="true" indent="0" shrinkToFit="false"/>
      <protection locked="true" hidden="false"/>
    </xf>
    <xf numFmtId="164" fontId="10" fillId="5" borderId="1" xfId="0" applyFont="true" applyBorder="true" applyAlignment="true" applyProtection="false">
      <alignment horizontal="left" vertical="top" textRotation="0" wrapText="true" indent="0" shrinkToFit="false"/>
      <protection locked="true" hidden="false"/>
    </xf>
    <xf numFmtId="164" fontId="9" fillId="5" borderId="1" xfId="0" applyFont="true" applyBorder="true" applyAlignment="true" applyProtection="false">
      <alignment horizontal="left" vertical="top" textRotation="0" wrapText="true" indent="0" shrinkToFit="false"/>
      <protection locked="true" hidden="false"/>
    </xf>
    <xf numFmtId="164" fontId="10" fillId="7" borderId="1" xfId="0" applyFont="true" applyBorder="true" applyAlignment="true" applyProtection="false">
      <alignment horizontal="left" vertical="top" textRotation="0" wrapText="true" indent="0" shrinkToFit="false"/>
      <protection locked="true" hidden="false"/>
    </xf>
    <xf numFmtId="164" fontId="9" fillId="7" borderId="1" xfId="0" applyFont="true" applyBorder="true" applyAlignment="true" applyProtection="false">
      <alignment horizontal="left" vertical="top" textRotation="0" wrapText="true" indent="0" shrinkToFit="false"/>
      <protection locked="true" hidden="false"/>
    </xf>
    <xf numFmtId="165" fontId="8" fillId="5" borderId="1" xfId="0" applyFont="true" applyBorder="true" applyAlignment="true" applyProtection="false">
      <alignment horizontal="left" vertical="top" textRotation="0" wrapText="true" indent="0" shrinkToFit="false"/>
      <protection locked="true" hidden="false"/>
    </xf>
    <xf numFmtId="165" fontId="8" fillId="7" borderId="1" xfId="0" applyFont="true" applyBorder="true" applyAlignment="true" applyProtection="false">
      <alignment horizontal="left" vertical="top" textRotation="0" wrapText="true" indent="0" shrinkToFit="false"/>
      <protection locked="true" hidden="false"/>
    </xf>
    <xf numFmtId="164" fontId="7" fillId="10" borderId="2" xfId="0" applyFont="true" applyBorder="true" applyAlignment="false" applyProtection="false">
      <alignment horizontal="general" vertical="bottom" textRotation="0" wrapText="false" indent="0" shrinkToFit="false"/>
      <protection locked="true" hidden="false"/>
    </xf>
    <xf numFmtId="165" fontId="7" fillId="10" borderId="2"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6D9"/>
      <rgbColor rgb="FF808080"/>
      <rgbColor rgb="FF9999FF"/>
      <rgbColor rgb="FFDC3545"/>
      <rgbColor rgb="FFFFF8E1"/>
      <rgbColor rgb="FFD5E8F0"/>
      <rgbColor rgb="FF660066"/>
      <rgbColor rgb="FFFF8080"/>
      <rgbColor rgb="FF0066CC"/>
      <rgbColor rgb="FFB8D4E8"/>
      <rgbColor rgb="FF000080"/>
      <rgbColor rgb="FFFF00FF"/>
      <rgbColor rgb="FFFFFF00"/>
      <rgbColor rgb="FF00FFFF"/>
      <rgbColor rgb="FF800080"/>
      <rgbColor rgb="FF800000"/>
      <rgbColor rgb="FF008080"/>
      <rgbColor rgb="FF0000FF"/>
      <rgbColor rgb="FF00CCFF"/>
      <rgbColor rgb="FFE8F0FE"/>
      <rgbColor rgb="FFF8F9FA"/>
      <rgbColor rgb="FFFDE8E8"/>
      <rgbColor rgb="FF99CCFF"/>
      <rgbColor rgb="FFFF99CC"/>
      <rgbColor rgb="FFCC99FF"/>
      <rgbColor rgb="FFFFCC99"/>
      <rgbColor rgb="FF2E75B6"/>
      <rgbColor rgb="FF33CCCC"/>
      <rgbColor rgb="FF99CC00"/>
      <rgbColor rgb="FFFFCC00"/>
      <rgbColor rgb="FFFF9900"/>
      <rgbColor rgb="FFF57C00"/>
      <rgbColor rgb="FF666666"/>
      <rgbColor rgb="FF969696"/>
      <rgbColor rgb="FF1B3A5C"/>
      <rgbColor rgb="FF28A745"/>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B3A5C"/>
    <pageSetUpPr fitToPage="false"/>
  </sheetPr>
  <dimension ref="A1:J42"/>
  <sheetViews>
    <sheetView showFormulas="false" showGridLines="true" showRowColHeaders="true" showZeros="true" rightToLeft="false" tabSelected="true" showOutlineSymbols="true" defaultGridColor="true" view="normal" topLeftCell="A1" colorId="64" zoomScale="90" zoomScaleNormal="9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6"/>
    <col collapsed="false" customWidth="true" hidden="false" outlineLevel="0" max="2" min="2" style="0" width="18"/>
    <col collapsed="false" customWidth="true" hidden="false" outlineLevel="0" max="3" min="3" style="0" width="10"/>
    <col collapsed="false" customWidth="true" hidden="false" outlineLevel="0" max="4" min="4" style="0" width="38"/>
    <col collapsed="false" customWidth="true" hidden="false" outlineLevel="0" max="5" min="5" style="0" width="30"/>
    <col collapsed="false" customWidth="true" hidden="false" outlineLevel="0" max="6" min="6" style="0" width="20"/>
    <col collapsed="false" customWidth="true" hidden="false" outlineLevel="0" max="7" min="7" style="0" width="14"/>
    <col collapsed="false" customWidth="true" hidden="false" outlineLevel="0" max="9" min="8" style="0" width="12"/>
    <col collapsed="false" customWidth="true" hidden="false" outlineLevel="0" max="10" min="10" style="0" width="28"/>
  </cols>
  <sheetData>
    <row r="1" customFormat="false" ht="17.35" hidden="false" customHeight="true" outlineLevel="0" collapsed="false">
      <c r="A1" s="1" t="s">
        <v>0</v>
      </c>
      <c r="B1" s="1"/>
      <c r="C1" s="1"/>
      <c r="D1" s="1"/>
      <c r="E1" s="1"/>
      <c r="F1" s="1"/>
      <c r="G1" s="1"/>
      <c r="H1" s="1"/>
      <c r="I1" s="1"/>
      <c r="J1" s="1"/>
    </row>
    <row r="2" customFormat="false" ht="15" hidden="false" customHeight="false" outlineLevel="0" collapsed="false">
      <c r="A2" s="2" t="s">
        <v>1</v>
      </c>
      <c r="B2" s="2"/>
      <c r="C2" s="2"/>
      <c r="D2" s="2"/>
      <c r="E2" s="2"/>
      <c r="F2" s="2"/>
      <c r="G2" s="2"/>
      <c r="H2" s="2"/>
      <c r="I2" s="2"/>
      <c r="J2" s="2"/>
    </row>
    <row r="4" customFormat="false" ht="15" hidden="false" customHeight="false" outlineLevel="0" collapsed="false">
      <c r="A4" s="3" t="s">
        <v>2</v>
      </c>
      <c r="B4" s="3" t="s">
        <v>3</v>
      </c>
      <c r="C4" s="3" t="s">
        <v>4</v>
      </c>
      <c r="D4" s="3" t="s">
        <v>5</v>
      </c>
      <c r="E4" s="3" t="s">
        <v>6</v>
      </c>
      <c r="F4" s="3" t="s">
        <v>7</v>
      </c>
      <c r="G4" s="3" t="s">
        <v>8</v>
      </c>
      <c r="H4" s="3" t="s">
        <v>9</v>
      </c>
      <c r="I4" s="3" t="s">
        <v>10</v>
      </c>
      <c r="J4" s="3" t="s">
        <v>11</v>
      </c>
    </row>
    <row r="5" customFormat="false" ht="15" hidden="false" customHeight="true" outlineLevel="0" collapsed="false">
      <c r="A5" s="4" t="s">
        <v>12</v>
      </c>
      <c r="B5" s="4"/>
      <c r="C5" s="4"/>
      <c r="D5" s="4"/>
      <c r="E5" s="4"/>
      <c r="F5" s="4"/>
      <c r="G5" s="4"/>
      <c r="H5" s="4"/>
      <c r="I5" s="4"/>
      <c r="J5" s="4"/>
    </row>
    <row r="6" customFormat="false" ht="79.85" hidden="false" customHeight="false" outlineLevel="0" collapsed="false">
      <c r="A6" s="5" t="s">
        <v>13</v>
      </c>
      <c r="B6" s="5" t="s">
        <v>14</v>
      </c>
      <c r="C6" s="6" t="s">
        <v>15</v>
      </c>
      <c r="D6" s="5" t="s">
        <v>16</v>
      </c>
      <c r="E6" s="5" t="s">
        <v>17</v>
      </c>
      <c r="F6" s="5" t="s">
        <v>18</v>
      </c>
      <c r="G6" s="5" t="s">
        <v>19</v>
      </c>
      <c r="H6" s="5" t="s">
        <v>20</v>
      </c>
      <c r="I6" s="5" t="s">
        <v>21</v>
      </c>
      <c r="J6" s="5"/>
    </row>
    <row r="7" customFormat="false" ht="68.65" hidden="false" customHeight="false" outlineLevel="0" collapsed="false">
      <c r="A7" s="7" t="s">
        <v>22</v>
      </c>
      <c r="B7" s="7" t="s">
        <v>14</v>
      </c>
      <c r="C7" s="6" t="s">
        <v>15</v>
      </c>
      <c r="D7" s="7" t="s">
        <v>23</v>
      </c>
      <c r="E7" s="7" t="s">
        <v>24</v>
      </c>
      <c r="F7" s="7" t="s">
        <v>25</v>
      </c>
      <c r="G7" s="7" t="s">
        <v>26</v>
      </c>
      <c r="H7" s="7" t="s">
        <v>27</v>
      </c>
      <c r="I7" s="7" t="s">
        <v>21</v>
      </c>
      <c r="J7" s="7"/>
    </row>
    <row r="8" customFormat="false" ht="68.65" hidden="false" customHeight="false" outlineLevel="0" collapsed="false">
      <c r="A8" s="5" t="s">
        <v>28</v>
      </c>
      <c r="B8" s="5" t="s">
        <v>14</v>
      </c>
      <c r="C8" s="5" t="s">
        <v>29</v>
      </c>
      <c r="D8" s="5" t="s">
        <v>30</v>
      </c>
      <c r="E8" s="5" t="s">
        <v>31</v>
      </c>
      <c r="F8" s="5" t="s">
        <v>32</v>
      </c>
      <c r="G8" s="5" t="s">
        <v>33</v>
      </c>
      <c r="H8" s="5" t="s">
        <v>34</v>
      </c>
      <c r="I8" s="5" t="s">
        <v>21</v>
      </c>
      <c r="J8" s="5"/>
    </row>
    <row r="9" customFormat="false" ht="57.45" hidden="false" customHeight="false" outlineLevel="0" collapsed="false">
      <c r="A9" s="7" t="s">
        <v>35</v>
      </c>
      <c r="B9" s="7" t="s">
        <v>36</v>
      </c>
      <c r="C9" s="7" t="s">
        <v>29</v>
      </c>
      <c r="D9" s="7" t="s">
        <v>37</v>
      </c>
      <c r="E9" s="7" t="s">
        <v>38</v>
      </c>
      <c r="F9" s="7" t="s">
        <v>39</v>
      </c>
      <c r="G9" s="7" t="s">
        <v>40</v>
      </c>
      <c r="H9" s="7" t="s">
        <v>41</v>
      </c>
      <c r="I9" s="7" t="s">
        <v>21</v>
      </c>
      <c r="J9" s="7"/>
    </row>
    <row r="10" customFormat="false" ht="68.65" hidden="false" customHeight="false" outlineLevel="0" collapsed="false">
      <c r="A10" s="5" t="s">
        <v>42</v>
      </c>
      <c r="B10" s="5" t="s">
        <v>36</v>
      </c>
      <c r="C10" s="5" t="s">
        <v>43</v>
      </c>
      <c r="D10" s="5" t="s">
        <v>44</v>
      </c>
      <c r="E10" s="5" t="s">
        <v>45</v>
      </c>
      <c r="F10" s="5" t="s">
        <v>46</v>
      </c>
      <c r="G10" s="5" t="s">
        <v>47</v>
      </c>
      <c r="H10" s="5" t="s">
        <v>48</v>
      </c>
      <c r="I10" s="5" t="s">
        <v>21</v>
      </c>
      <c r="J10" s="5"/>
    </row>
    <row r="11" customFormat="false" ht="15" hidden="false" customHeight="true" outlineLevel="0" collapsed="false">
      <c r="A11" s="4" t="s">
        <v>49</v>
      </c>
      <c r="B11" s="4"/>
      <c r="C11" s="4"/>
      <c r="D11" s="4"/>
      <c r="E11" s="4"/>
      <c r="F11" s="4"/>
      <c r="G11" s="4"/>
      <c r="H11" s="4"/>
      <c r="I11" s="4"/>
      <c r="J11" s="4"/>
    </row>
    <row r="12" customFormat="false" ht="79.85" hidden="false" customHeight="false" outlineLevel="0" collapsed="false">
      <c r="A12" s="5" t="s">
        <v>50</v>
      </c>
      <c r="B12" s="5" t="s">
        <v>51</v>
      </c>
      <c r="C12" s="6" t="s">
        <v>15</v>
      </c>
      <c r="D12" s="5" t="s">
        <v>52</v>
      </c>
      <c r="E12" s="5" t="s">
        <v>53</v>
      </c>
      <c r="F12" s="5" t="s">
        <v>54</v>
      </c>
      <c r="G12" s="5" t="s">
        <v>55</v>
      </c>
      <c r="H12" s="5" t="s">
        <v>56</v>
      </c>
      <c r="I12" s="5" t="s">
        <v>21</v>
      </c>
      <c r="J12" s="5"/>
    </row>
    <row r="13" customFormat="false" ht="79.85" hidden="false" customHeight="false" outlineLevel="0" collapsed="false">
      <c r="A13" s="7" t="s">
        <v>57</v>
      </c>
      <c r="B13" s="7" t="s">
        <v>51</v>
      </c>
      <c r="C13" s="7" t="s">
        <v>29</v>
      </c>
      <c r="D13" s="7" t="s">
        <v>58</v>
      </c>
      <c r="E13" s="7" t="s">
        <v>59</v>
      </c>
      <c r="F13" s="7" t="s">
        <v>60</v>
      </c>
      <c r="G13" s="7" t="s">
        <v>26</v>
      </c>
      <c r="H13" s="7" t="s">
        <v>61</v>
      </c>
      <c r="I13" s="7" t="s">
        <v>21</v>
      </c>
      <c r="J13" s="7"/>
    </row>
    <row r="14" customFormat="false" ht="79.85" hidden="false" customHeight="false" outlineLevel="0" collapsed="false">
      <c r="A14" s="5" t="s">
        <v>62</v>
      </c>
      <c r="B14" s="5" t="s">
        <v>51</v>
      </c>
      <c r="C14" s="5" t="s">
        <v>43</v>
      </c>
      <c r="D14" s="5" t="s">
        <v>63</v>
      </c>
      <c r="E14" s="5" t="s">
        <v>64</v>
      </c>
      <c r="F14" s="5" t="s">
        <v>65</v>
      </c>
      <c r="G14" s="5" t="s">
        <v>66</v>
      </c>
      <c r="H14" s="5" t="s">
        <v>67</v>
      </c>
      <c r="I14" s="5" t="s">
        <v>21</v>
      </c>
      <c r="J14" s="5"/>
    </row>
    <row r="15" customFormat="false" ht="15" hidden="false" customHeight="true" outlineLevel="0" collapsed="false">
      <c r="A15" s="4" t="s">
        <v>68</v>
      </c>
      <c r="B15" s="4"/>
      <c r="C15" s="4"/>
      <c r="D15" s="4"/>
      <c r="E15" s="4"/>
      <c r="F15" s="4"/>
      <c r="G15" s="4"/>
      <c r="H15" s="4"/>
      <c r="I15" s="4"/>
      <c r="J15" s="4"/>
    </row>
    <row r="16" customFormat="false" ht="68.65" hidden="false" customHeight="false" outlineLevel="0" collapsed="false">
      <c r="A16" s="5" t="s">
        <v>69</v>
      </c>
      <c r="B16" s="5" t="s">
        <v>70</v>
      </c>
      <c r="C16" s="6" t="s">
        <v>15</v>
      </c>
      <c r="D16" s="5" t="s">
        <v>71</v>
      </c>
      <c r="E16" s="5" t="s">
        <v>72</v>
      </c>
      <c r="F16" s="5" t="s">
        <v>73</v>
      </c>
      <c r="G16" s="5" t="s">
        <v>74</v>
      </c>
      <c r="H16" s="5" t="s">
        <v>75</v>
      </c>
      <c r="I16" s="5" t="s">
        <v>21</v>
      </c>
      <c r="J16" s="5"/>
    </row>
    <row r="17" customFormat="false" ht="68.65" hidden="false" customHeight="false" outlineLevel="0" collapsed="false">
      <c r="A17" s="7" t="s">
        <v>76</v>
      </c>
      <c r="B17" s="7" t="s">
        <v>77</v>
      </c>
      <c r="C17" s="7" t="s">
        <v>29</v>
      </c>
      <c r="D17" s="7" t="s">
        <v>78</v>
      </c>
      <c r="E17" s="7" t="s">
        <v>79</v>
      </c>
      <c r="F17" s="7" t="s">
        <v>80</v>
      </c>
      <c r="G17" s="7" t="s">
        <v>33</v>
      </c>
      <c r="H17" s="7" t="s">
        <v>81</v>
      </c>
      <c r="I17" s="7" t="s">
        <v>21</v>
      </c>
      <c r="J17" s="7"/>
    </row>
    <row r="18" customFormat="false" ht="79.85" hidden="false" customHeight="false" outlineLevel="0" collapsed="false">
      <c r="A18" s="5" t="s">
        <v>82</v>
      </c>
      <c r="B18" s="5" t="s">
        <v>83</v>
      </c>
      <c r="C18" s="5" t="s">
        <v>29</v>
      </c>
      <c r="D18" s="5" t="s">
        <v>84</v>
      </c>
      <c r="E18" s="5" t="s">
        <v>85</v>
      </c>
      <c r="F18" s="5" t="s">
        <v>86</v>
      </c>
      <c r="G18" s="5" t="s">
        <v>26</v>
      </c>
      <c r="H18" s="5" t="s">
        <v>87</v>
      </c>
      <c r="I18" s="5" t="s">
        <v>21</v>
      </c>
      <c r="J18" s="5"/>
    </row>
    <row r="19" customFormat="false" ht="79.85" hidden="false" customHeight="false" outlineLevel="0" collapsed="false">
      <c r="A19" s="7" t="s">
        <v>88</v>
      </c>
      <c r="B19" s="7" t="s">
        <v>77</v>
      </c>
      <c r="C19" s="7" t="s">
        <v>43</v>
      </c>
      <c r="D19" s="7" t="s">
        <v>89</v>
      </c>
      <c r="E19" s="7" t="s">
        <v>90</v>
      </c>
      <c r="F19" s="7" t="s">
        <v>91</v>
      </c>
      <c r="G19" s="7" t="s">
        <v>92</v>
      </c>
      <c r="H19" s="7" t="s">
        <v>93</v>
      </c>
      <c r="I19" s="7" t="s">
        <v>21</v>
      </c>
      <c r="J19" s="7"/>
    </row>
    <row r="20" customFormat="false" ht="15" hidden="false" customHeight="true" outlineLevel="0" collapsed="false">
      <c r="A20" s="4" t="s">
        <v>94</v>
      </c>
      <c r="B20" s="4"/>
      <c r="C20" s="4"/>
      <c r="D20" s="4"/>
      <c r="E20" s="4"/>
      <c r="F20" s="4"/>
      <c r="G20" s="4"/>
      <c r="H20" s="4"/>
      <c r="I20" s="4"/>
      <c r="J20" s="4"/>
    </row>
    <row r="21" customFormat="false" ht="91" hidden="false" customHeight="false" outlineLevel="0" collapsed="false">
      <c r="A21" s="5" t="s">
        <v>95</v>
      </c>
      <c r="B21" s="5" t="s">
        <v>96</v>
      </c>
      <c r="C21" s="6" t="s">
        <v>15</v>
      </c>
      <c r="D21" s="5" t="s">
        <v>97</v>
      </c>
      <c r="E21" s="5" t="s">
        <v>98</v>
      </c>
      <c r="F21" s="5" t="s">
        <v>99</v>
      </c>
      <c r="G21" s="5" t="s">
        <v>26</v>
      </c>
      <c r="H21" s="5" t="s">
        <v>100</v>
      </c>
      <c r="I21" s="5" t="s">
        <v>21</v>
      </c>
      <c r="J21" s="5"/>
    </row>
    <row r="22" customFormat="false" ht="79.85" hidden="false" customHeight="false" outlineLevel="0" collapsed="false">
      <c r="A22" s="7" t="s">
        <v>101</v>
      </c>
      <c r="B22" s="7" t="s">
        <v>96</v>
      </c>
      <c r="C22" s="7" t="s">
        <v>29</v>
      </c>
      <c r="D22" s="7" t="s">
        <v>102</v>
      </c>
      <c r="E22" s="7" t="s">
        <v>103</v>
      </c>
      <c r="F22" s="7" t="s">
        <v>104</v>
      </c>
      <c r="G22" s="7" t="s">
        <v>105</v>
      </c>
      <c r="H22" s="7" t="s">
        <v>27</v>
      </c>
      <c r="I22" s="7" t="s">
        <v>21</v>
      </c>
      <c r="J22" s="7"/>
    </row>
    <row r="23" customFormat="false" ht="79.85" hidden="false" customHeight="false" outlineLevel="0" collapsed="false">
      <c r="A23" s="5" t="s">
        <v>106</v>
      </c>
      <c r="B23" s="5" t="s">
        <v>96</v>
      </c>
      <c r="C23" s="5" t="s">
        <v>29</v>
      </c>
      <c r="D23" s="5" t="s">
        <v>107</v>
      </c>
      <c r="E23" s="5" t="s">
        <v>108</v>
      </c>
      <c r="F23" s="5" t="s">
        <v>109</v>
      </c>
      <c r="G23" s="5" t="s">
        <v>40</v>
      </c>
      <c r="H23" s="5" t="s">
        <v>110</v>
      </c>
      <c r="I23" s="5" t="s">
        <v>21</v>
      </c>
      <c r="J23" s="5"/>
    </row>
    <row r="24" customFormat="false" ht="79.85" hidden="false" customHeight="false" outlineLevel="0" collapsed="false">
      <c r="A24" s="7" t="s">
        <v>111</v>
      </c>
      <c r="B24" s="7" t="s">
        <v>96</v>
      </c>
      <c r="C24" s="7" t="s">
        <v>29</v>
      </c>
      <c r="D24" s="7" t="s">
        <v>112</v>
      </c>
      <c r="E24" s="7" t="s">
        <v>113</v>
      </c>
      <c r="F24" s="7" t="s">
        <v>114</v>
      </c>
      <c r="G24" s="7" t="s">
        <v>115</v>
      </c>
      <c r="H24" s="7" t="s">
        <v>93</v>
      </c>
      <c r="I24" s="7" t="s">
        <v>21</v>
      </c>
      <c r="J24" s="7"/>
    </row>
    <row r="25" customFormat="false" ht="79.85" hidden="false" customHeight="false" outlineLevel="0" collapsed="false">
      <c r="A25" s="5" t="s">
        <v>116</v>
      </c>
      <c r="B25" s="5" t="s">
        <v>117</v>
      </c>
      <c r="C25" s="5" t="s">
        <v>43</v>
      </c>
      <c r="D25" s="5" t="s">
        <v>118</v>
      </c>
      <c r="E25" s="5" t="s">
        <v>119</v>
      </c>
      <c r="F25" s="5" t="s">
        <v>120</v>
      </c>
      <c r="G25" s="5" t="s">
        <v>33</v>
      </c>
      <c r="H25" s="5" t="s">
        <v>41</v>
      </c>
      <c r="I25" s="5" t="s">
        <v>21</v>
      </c>
      <c r="J25" s="5"/>
    </row>
    <row r="26" customFormat="false" ht="15" hidden="false" customHeight="true" outlineLevel="0" collapsed="false">
      <c r="A26" s="4" t="s">
        <v>121</v>
      </c>
      <c r="B26" s="4"/>
      <c r="C26" s="4"/>
      <c r="D26" s="4"/>
      <c r="E26" s="4"/>
      <c r="F26" s="4"/>
      <c r="G26" s="4"/>
      <c r="H26" s="4"/>
      <c r="I26" s="4"/>
      <c r="J26" s="4"/>
    </row>
    <row r="27" customFormat="false" ht="79.85" hidden="false" customHeight="false" outlineLevel="0" collapsed="false">
      <c r="A27" s="5" t="s">
        <v>122</v>
      </c>
      <c r="B27" s="5" t="s">
        <v>123</v>
      </c>
      <c r="C27" s="6" t="s">
        <v>15</v>
      </c>
      <c r="D27" s="5" t="s">
        <v>124</v>
      </c>
      <c r="E27" s="5" t="s">
        <v>125</v>
      </c>
      <c r="F27" s="5" t="s">
        <v>126</v>
      </c>
      <c r="G27" s="5" t="s">
        <v>127</v>
      </c>
      <c r="H27" s="5" t="s">
        <v>128</v>
      </c>
      <c r="I27" s="5" t="s">
        <v>21</v>
      </c>
      <c r="J27" s="5"/>
    </row>
    <row r="28" customFormat="false" ht="46.25" hidden="false" customHeight="false" outlineLevel="0" collapsed="false">
      <c r="A28" s="7" t="s">
        <v>129</v>
      </c>
      <c r="B28" s="7" t="s">
        <v>123</v>
      </c>
      <c r="C28" s="7" t="s">
        <v>29</v>
      </c>
      <c r="D28" s="7" t="s">
        <v>130</v>
      </c>
      <c r="E28" s="7" t="s">
        <v>131</v>
      </c>
      <c r="F28" s="7" t="s">
        <v>132</v>
      </c>
      <c r="G28" s="7" t="s">
        <v>133</v>
      </c>
      <c r="H28" s="7" t="s">
        <v>134</v>
      </c>
      <c r="I28" s="7" t="s">
        <v>21</v>
      </c>
      <c r="J28" s="7"/>
    </row>
    <row r="29" customFormat="false" ht="79.85" hidden="false" customHeight="false" outlineLevel="0" collapsed="false">
      <c r="A29" s="5" t="s">
        <v>135</v>
      </c>
      <c r="B29" s="5" t="s">
        <v>136</v>
      </c>
      <c r="C29" s="5" t="s">
        <v>29</v>
      </c>
      <c r="D29" s="5" t="s">
        <v>137</v>
      </c>
      <c r="E29" s="5" t="s">
        <v>138</v>
      </c>
      <c r="F29" s="5" t="s">
        <v>139</v>
      </c>
      <c r="G29" s="5" t="s">
        <v>26</v>
      </c>
      <c r="H29" s="5" t="s">
        <v>140</v>
      </c>
      <c r="I29" s="5" t="s">
        <v>21</v>
      </c>
      <c r="J29" s="5"/>
    </row>
    <row r="30" customFormat="false" ht="79.85" hidden="false" customHeight="false" outlineLevel="0" collapsed="false">
      <c r="A30" s="7" t="s">
        <v>141</v>
      </c>
      <c r="B30" s="7" t="s">
        <v>136</v>
      </c>
      <c r="C30" s="7" t="s">
        <v>29</v>
      </c>
      <c r="D30" s="7" t="s">
        <v>142</v>
      </c>
      <c r="E30" s="7" t="s">
        <v>143</v>
      </c>
      <c r="F30" s="7" t="s">
        <v>144</v>
      </c>
      <c r="G30" s="7" t="s">
        <v>47</v>
      </c>
      <c r="H30" s="7" t="s">
        <v>145</v>
      </c>
      <c r="I30" s="7" t="s">
        <v>21</v>
      </c>
      <c r="J30" s="7"/>
    </row>
    <row r="31" customFormat="false" ht="79.85" hidden="false" customHeight="false" outlineLevel="0" collapsed="false">
      <c r="A31" s="5" t="s">
        <v>146</v>
      </c>
      <c r="B31" s="5" t="s">
        <v>136</v>
      </c>
      <c r="C31" s="5" t="s">
        <v>29</v>
      </c>
      <c r="D31" s="5" t="s">
        <v>147</v>
      </c>
      <c r="E31" s="5" t="s">
        <v>148</v>
      </c>
      <c r="F31" s="5" t="s">
        <v>149</v>
      </c>
      <c r="G31" s="5" t="s">
        <v>26</v>
      </c>
      <c r="H31" s="5" t="s">
        <v>150</v>
      </c>
      <c r="I31" s="5" t="s">
        <v>21</v>
      </c>
      <c r="J31" s="5"/>
    </row>
    <row r="32" customFormat="false" ht="79.85" hidden="false" customHeight="false" outlineLevel="0" collapsed="false">
      <c r="A32" s="7" t="s">
        <v>151</v>
      </c>
      <c r="B32" s="7" t="s">
        <v>136</v>
      </c>
      <c r="C32" s="7" t="s">
        <v>43</v>
      </c>
      <c r="D32" s="7" t="s">
        <v>152</v>
      </c>
      <c r="E32" s="7" t="s">
        <v>153</v>
      </c>
      <c r="F32" s="7" t="s">
        <v>154</v>
      </c>
      <c r="G32" s="7" t="s">
        <v>26</v>
      </c>
      <c r="H32" s="7" t="s">
        <v>155</v>
      </c>
      <c r="I32" s="7" t="s">
        <v>21</v>
      </c>
      <c r="J32" s="7"/>
    </row>
    <row r="33" customFormat="false" ht="15" hidden="false" customHeight="true" outlineLevel="0" collapsed="false">
      <c r="A33" s="4" t="s">
        <v>156</v>
      </c>
      <c r="B33" s="4"/>
      <c r="C33" s="4"/>
      <c r="D33" s="4"/>
      <c r="E33" s="4"/>
      <c r="F33" s="4"/>
      <c r="G33" s="4"/>
      <c r="H33" s="4"/>
      <c r="I33" s="4"/>
      <c r="J33" s="4"/>
    </row>
    <row r="34" customFormat="false" ht="91" hidden="false" customHeight="false" outlineLevel="0" collapsed="false">
      <c r="A34" s="5" t="s">
        <v>157</v>
      </c>
      <c r="B34" s="5" t="s">
        <v>158</v>
      </c>
      <c r="C34" s="5" t="s">
        <v>29</v>
      </c>
      <c r="D34" s="5" t="s">
        <v>159</v>
      </c>
      <c r="E34" s="5" t="s">
        <v>160</v>
      </c>
      <c r="F34" s="5" t="s">
        <v>161</v>
      </c>
      <c r="G34" s="5" t="s">
        <v>47</v>
      </c>
      <c r="H34" s="5" t="s">
        <v>41</v>
      </c>
      <c r="I34" s="5" t="s">
        <v>21</v>
      </c>
      <c r="J34" s="5"/>
    </row>
    <row r="35" customFormat="false" ht="102.2" hidden="false" customHeight="false" outlineLevel="0" collapsed="false">
      <c r="A35" s="7" t="s">
        <v>162</v>
      </c>
      <c r="B35" s="7" t="s">
        <v>158</v>
      </c>
      <c r="C35" s="7" t="s">
        <v>29</v>
      </c>
      <c r="D35" s="7" t="s">
        <v>163</v>
      </c>
      <c r="E35" s="7" t="s">
        <v>164</v>
      </c>
      <c r="F35" s="7" t="s">
        <v>165</v>
      </c>
      <c r="G35" s="7" t="s">
        <v>26</v>
      </c>
      <c r="H35" s="7" t="s">
        <v>166</v>
      </c>
      <c r="I35" s="7" t="s">
        <v>21</v>
      </c>
      <c r="J35" s="7"/>
    </row>
    <row r="36" customFormat="false" ht="79.85" hidden="false" customHeight="false" outlineLevel="0" collapsed="false">
      <c r="A36" s="5" t="s">
        <v>167</v>
      </c>
      <c r="B36" s="5" t="s">
        <v>168</v>
      </c>
      <c r="C36" s="5" t="s">
        <v>43</v>
      </c>
      <c r="D36" s="5" t="s">
        <v>169</v>
      </c>
      <c r="E36" s="5" t="s">
        <v>170</v>
      </c>
      <c r="F36" s="5" t="s">
        <v>171</v>
      </c>
      <c r="G36" s="5" t="s">
        <v>33</v>
      </c>
      <c r="H36" s="5" t="s">
        <v>172</v>
      </c>
      <c r="I36" s="5" t="s">
        <v>21</v>
      </c>
      <c r="J36" s="5"/>
    </row>
    <row r="37" customFormat="false" ht="91" hidden="false" customHeight="false" outlineLevel="0" collapsed="false">
      <c r="A37" s="7" t="s">
        <v>173</v>
      </c>
      <c r="B37" s="7" t="s">
        <v>168</v>
      </c>
      <c r="C37" s="7" t="s">
        <v>43</v>
      </c>
      <c r="D37" s="7" t="s">
        <v>174</v>
      </c>
      <c r="E37" s="7" t="s">
        <v>175</v>
      </c>
      <c r="F37" s="7" t="s">
        <v>176</v>
      </c>
      <c r="G37" s="7" t="s">
        <v>33</v>
      </c>
      <c r="H37" s="7" t="s">
        <v>177</v>
      </c>
      <c r="I37" s="7" t="s">
        <v>21</v>
      </c>
      <c r="J37" s="7"/>
    </row>
    <row r="38" customFormat="false" ht="102.2" hidden="false" customHeight="false" outlineLevel="0" collapsed="false">
      <c r="A38" s="5" t="s">
        <v>178</v>
      </c>
      <c r="B38" s="5" t="s">
        <v>158</v>
      </c>
      <c r="C38" s="5" t="s">
        <v>43</v>
      </c>
      <c r="D38" s="5" t="s">
        <v>179</v>
      </c>
      <c r="E38" s="5" t="s">
        <v>180</v>
      </c>
      <c r="F38" s="5" t="s">
        <v>181</v>
      </c>
      <c r="G38" s="5" t="s">
        <v>26</v>
      </c>
      <c r="H38" s="5" t="s">
        <v>182</v>
      </c>
      <c r="I38" s="5" t="s">
        <v>21</v>
      </c>
      <c r="J38" s="5"/>
    </row>
    <row r="39" customFormat="false" ht="91" hidden="false" customHeight="false" outlineLevel="0" collapsed="false">
      <c r="A39" s="7" t="s">
        <v>183</v>
      </c>
      <c r="B39" s="7" t="s">
        <v>184</v>
      </c>
      <c r="C39" s="7" t="s">
        <v>43</v>
      </c>
      <c r="D39" s="7" t="s">
        <v>185</v>
      </c>
      <c r="E39" s="7" t="s">
        <v>186</v>
      </c>
      <c r="F39" s="7" t="s">
        <v>187</v>
      </c>
      <c r="G39" s="7" t="s">
        <v>33</v>
      </c>
      <c r="H39" s="7" t="s">
        <v>188</v>
      </c>
      <c r="I39" s="7" t="s">
        <v>21</v>
      </c>
      <c r="J39" s="7"/>
    </row>
    <row r="41" customFormat="false" ht="14.15" hidden="false" customHeight="true" outlineLevel="0" collapsed="false">
      <c r="A41" s="4" t="s">
        <v>189</v>
      </c>
      <c r="B41" s="4"/>
      <c r="C41" s="4"/>
      <c r="D41" s="4"/>
      <c r="E41" s="4"/>
      <c r="F41" s="4"/>
      <c r="G41" s="4"/>
      <c r="H41" s="4"/>
      <c r="I41" s="4"/>
      <c r="J41" s="4"/>
    </row>
    <row r="42" customFormat="false" ht="35.05" hidden="false" customHeight="false" outlineLevel="0" collapsed="false">
      <c r="A42" s="5"/>
      <c r="B42" s="5" t="s">
        <v>190</v>
      </c>
      <c r="C42" s="5" t="s">
        <v>191</v>
      </c>
      <c r="D42" s="5" t="s">
        <v>192</v>
      </c>
      <c r="E42" s="8" t="s">
        <v>193</v>
      </c>
      <c r="F42" s="5" t="s">
        <v>194</v>
      </c>
      <c r="G42" s="5"/>
      <c r="H42" s="5"/>
      <c r="I42" s="5"/>
      <c r="J42" s="5"/>
    </row>
  </sheetData>
  <mergeCells count="9">
    <mergeCell ref="A1:J1"/>
    <mergeCell ref="A2:J2"/>
    <mergeCell ref="A5:J5"/>
    <mergeCell ref="A11:J11"/>
    <mergeCell ref="A15:J15"/>
    <mergeCell ref="A20:J20"/>
    <mergeCell ref="A26:J26"/>
    <mergeCell ref="A33:J33"/>
    <mergeCell ref="A41:J41"/>
  </mergeCells>
  <dataValidations count="2">
    <dataValidation allowBlank="true" error="Please select a valid status" errorStyle="stop" errorTitle="Invalid Status" operator="between" showDropDown="false" showErrorMessage="false" showInputMessage="false" sqref="I6:I10 I12:I14 I16:I19 I21:I25 I27:I32 I34:I39" type="list">
      <formula1>"Not Started,In Progress,Complete,Blocked,N/A"</formula1>
      <formula2>0</formula2>
    </dataValidation>
    <dataValidation allowBlank="true" errorStyle="stop" operator="between" showDropDown="false" showErrorMessage="false" showInputMessage="false" sqref="C6:C10 C12:C14 C16:C19 C21:C25 C27:C32 C34:C39" type="list">
      <formula1>"CRITICAL,HIGH,MEDIUM,LOW"</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C3545"/>
    <pageSetUpPr fitToPage="false"/>
  </sheetPr>
  <dimension ref="A1:G1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2"/>
    <col collapsed="false" customWidth="true" hidden="false" outlineLevel="0" max="3" min="2" style="0" width="22"/>
    <col collapsed="false" customWidth="true" hidden="false" outlineLevel="0" max="4" min="4" style="0" width="14"/>
    <col collapsed="false" customWidth="true" hidden="false" outlineLevel="0" max="5" min="5" style="0" width="28"/>
    <col collapsed="false" customWidth="true" hidden="false" outlineLevel="0" max="6" min="6" style="0" width="14"/>
    <col collapsed="false" customWidth="true" hidden="false" outlineLevel="0" max="7" min="7" style="0" width="28"/>
  </cols>
  <sheetData>
    <row r="1" customFormat="false" ht="17.35" hidden="false" customHeight="true" outlineLevel="0" collapsed="false">
      <c r="A1" s="1" t="s">
        <v>195</v>
      </c>
      <c r="B1" s="1"/>
      <c r="C1" s="1"/>
      <c r="D1" s="1"/>
      <c r="E1" s="1"/>
      <c r="F1" s="1"/>
      <c r="G1" s="1"/>
    </row>
    <row r="2" customFormat="false" ht="15" hidden="false" customHeight="false" outlineLevel="0" collapsed="false">
      <c r="A2" s="2" t="s">
        <v>196</v>
      </c>
      <c r="B2" s="2"/>
      <c r="C2" s="2"/>
      <c r="D2" s="2"/>
      <c r="E2" s="2"/>
      <c r="F2" s="2"/>
      <c r="G2" s="2"/>
    </row>
    <row r="4" customFormat="false" ht="23.85" hidden="false" customHeight="false" outlineLevel="0" collapsed="false">
      <c r="A4" s="3" t="s">
        <v>197</v>
      </c>
      <c r="B4" s="3" t="s">
        <v>198</v>
      </c>
      <c r="C4" s="3" t="s">
        <v>199</v>
      </c>
      <c r="D4" s="3" t="s">
        <v>200</v>
      </c>
      <c r="E4" s="3" t="s">
        <v>201</v>
      </c>
      <c r="F4" s="3" t="s">
        <v>202</v>
      </c>
      <c r="G4" s="3" t="s">
        <v>203</v>
      </c>
    </row>
    <row r="5" customFormat="false" ht="23.85" hidden="false" customHeight="false" outlineLevel="0" collapsed="false">
      <c r="A5" s="5" t="s">
        <v>204</v>
      </c>
      <c r="B5" s="5" t="s">
        <v>205</v>
      </c>
      <c r="C5" s="5" t="s">
        <v>206</v>
      </c>
      <c r="D5" s="5" t="s">
        <v>207</v>
      </c>
      <c r="E5" s="5" t="s">
        <v>208</v>
      </c>
      <c r="F5" s="6" t="s">
        <v>209</v>
      </c>
      <c r="G5" s="5" t="s">
        <v>162</v>
      </c>
    </row>
    <row r="6" customFormat="false" ht="23.85" hidden="false" customHeight="false" outlineLevel="0" collapsed="false">
      <c r="A6" s="7" t="s">
        <v>210</v>
      </c>
      <c r="B6" s="7" t="s">
        <v>211</v>
      </c>
      <c r="C6" s="7" t="s">
        <v>212</v>
      </c>
      <c r="D6" s="7" t="s">
        <v>213</v>
      </c>
      <c r="E6" s="7" t="s">
        <v>214</v>
      </c>
      <c r="F6" s="6" t="s">
        <v>215</v>
      </c>
      <c r="G6" s="7" t="s">
        <v>178</v>
      </c>
    </row>
    <row r="7" customFormat="false" ht="35.05" hidden="false" customHeight="false" outlineLevel="0" collapsed="false">
      <c r="A7" s="5" t="s">
        <v>216</v>
      </c>
      <c r="B7" s="5" t="s">
        <v>217</v>
      </c>
      <c r="C7" s="5" t="s">
        <v>218</v>
      </c>
      <c r="D7" s="5" t="s">
        <v>219</v>
      </c>
      <c r="E7" s="5" t="s">
        <v>220</v>
      </c>
      <c r="F7" s="8" t="s">
        <v>221</v>
      </c>
      <c r="G7" s="5" t="s">
        <v>28</v>
      </c>
    </row>
    <row r="8" customFormat="false" ht="23.85" hidden="false" customHeight="false" outlineLevel="0" collapsed="false">
      <c r="A8" s="7" t="s">
        <v>222</v>
      </c>
      <c r="B8" s="7" t="s">
        <v>223</v>
      </c>
      <c r="C8" s="7" t="s">
        <v>224</v>
      </c>
      <c r="D8" s="7" t="s">
        <v>225</v>
      </c>
      <c r="E8" s="7" t="s">
        <v>226</v>
      </c>
      <c r="F8" s="8" t="s">
        <v>227</v>
      </c>
      <c r="G8" s="7" t="s">
        <v>57</v>
      </c>
    </row>
    <row r="9" customFormat="false" ht="35.05" hidden="false" customHeight="false" outlineLevel="0" collapsed="false">
      <c r="A9" s="5" t="s">
        <v>228</v>
      </c>
      <c r="B9" s="5" t="s">
        <v>229</v>
      </c>
      <c r="C9" s="5" t="s">
        <v>230</v>
      </c>
      <c r="D9" s="5" t="s">
        <v>231</v>
      </c>
      <c r="E9" s="5" t="s">
        <v>232</v>
      </c>
      <c r="F9" s="6" t="s">
        <v>233</v>
      </c>
      <c r="G9" s="5" t="s">
        <v>178</v>
      </c>
    </row>
    <row r="10" customFormat="false" ht="23.85" hidden="false" customHeight="false" outlineLevel="0" collapsed="false">
      <c r="A10" s="7" t="s">
        <v>234</v>
      </c>
      <c r="B10" s="7" t="s">
        <v>235</v>
      </c>
      <c r="C10" s="7" t="s">
        <v>236</v>
      </c>
      <c r="D10" s="7" t="s">
        <v>237</v>
      </c>
      <c r="E10" s="7" t="s">
        <v>238</v>
      </c>
      <c r="F10" s="8" t="s">
        <v>43</v>
      </c>
      <c r="G10" s="7" t="s">
        <v>173</v>
      </c>
    </row>
    <row r="11" customFormat="false" ht="35.05" hidden="false" customHeight="false" outlineLevel="0" collapsed="false">
      <c r="A11" s="5" t="s">
        <v>239</v>
      </c>
      <c r="B11" s="5" t="s">
        <v>240</v>
      </c>
      <c r="C11" s="5" t="s">
        <v>241</v>
      </c>
      <c r="D11" s="5" t="s">
        <v>242</v>
      </c>
      <c r="E11" s="5" t="s">
        <v>243</v>
      </c>
      <c r="F11" s="6" t="s">
        <v>244</v>
      </c>
      <c r="G11" s="5" t="s">
        <v>183</v>
      </c>
    </row>
    <row r="12" customFormat="false" ht="23.85" hidden="false" customHeight="false" outlineLevel="0" collapsed="false">
      <c r="A12" s="7" t="s">
        <v>245</v>
      </c>
      <c r="B12" s="7" t="s">
        <v>246</v>
      </c>
      <c r="C12" s="7" t="s">
        <v>247</v>
      </c>
      <c r="D12" s="7" t="s">
        <v>248</v>
      </c>
      <c r="E12" s="7" t="s">
        <v>249</v>
      </c>
      <c r="F12" s="6" t="s">
        <v>250</v>
      </c>
      <c r="G12" s="7" t="s">
        <v>135</v>
      </c>
    </row>
    <row r="13" customFormat="false" ht="23.85" hidden="false" customHeight="false" outlineLevel="0" collapsed="false">
      <c r="A13" s="5" t="s">
        <v>251</v>
      </c>
      <c r="B13" s="5" t="s">
        <v>252</v>
      </c>
      <c r="C13" s="5" t="s">
        <v>253</v>
      </c>
      <c r="D13" s="5" t="s">
        <v>248</v>
      </c>
      <c r="E13" s="5" t="s">
        <v>254</v>
      </c>
      <c r="F13" s="6" t="s">
        <v>255</v>
      </c>
      <c r="G13" s="5" t="s">
        <v>256</v>
      </c>
    </row>
    <row r="14" customFormat="false" ht="23.85" hidden="false" customHeight="false" outlineLevel="0" collapsed="false">
      <c r="A14" s="7" t="s">
        <v>257</v>
      </c>
      <c r="B14" s="7" t="s">
        <v>258</v>
      </c>
      <c r="C14" s="7" t="s">
        <v>259</v>
      </c>
      <c r="D14" s="7" t="s">
        <v>260</v>
      </c>
      <c r="E14" s="7" t="s">
        <v>261</v>
      </c>
      <c r="F14" s="6" t="s">
        <v>262</v>
      </c>
      <c r="G14" s="7" t="s">
        <v>101</v>
      </c>
    </row>
    <row r="15" customFormat="false" ht="35.05" hidden="false" customHeight="false" outlineLevel="0" collapsed="false">
      <c r="A15" s="5" t="s">
        <v>263</v>
      </c>
      <c r="B15" s="5" t="s">
        <v>264</v>
      </c>
      <c r="C15" s="5" t="s">
        <v>265</v>
      </c>
      <c r="D15" s="5" t="s">
        <v>266</v>
      </c>
      <c r="E15" s="5" t="s">
        <v>267</v>
      </c>
      <c r="F15" s="6" t="s">
        <v>268</v>
      </c>
      <c r="G15" s="5" t="s">
        <v>95</v>
      </c>
    </row>
    <row r="16" customFormat="false" ht="35.05" hidden="false" customHeight="false" outlineLevel="0" collapsed="false">
      <c r="A16" s="7" t="s">
        <v>269</v>
      </c>
      <c r="B16" s="7" t="s">
        <v>270</v>
      </c>
      <c r="C16" s="7" t="s">
        <v>271</v>
      </c>
      <c r="D16" s="7" t="s">
        <v>272</v>
      </c>
      <c r="E16" s="7" t="s">
        <v>273</v>
      </c>
      <c r="F16" s="8" t="s">
        <v>43</v>
      </c>
      <c r="G16" s="7" t="s">
        <v>106</v>
      </c>
    </row>
    <row r="17" customFormat="false" ht="35.05" hidden="false" customHeight="false" outlineLevel="0" collapsed="false">
      <c r="A17" s="5" t="s">
        <v>274</v>
      </c>
      <c r="B17" s="5" t="s">
        <v>275</v>
      </c>
      <c r="C17" s="5" t="s">
        <v>276</v>
      </c>
      <c r="D17" s="5" t="s">
        <v>277</v>
      </c>
      <c r="E17" s="5" t="s">
        <v>278</v>
      </c>
      <c r="F17" s="6" t="s">
        <v>279</v>
      </c>
      <c r="G17" s="5" t="s">
        <v>280</v>
      </c>
    </row>
  </sheetData>
  <mergeCells count="2">
    <mergeCell ref="A1:G1"/>
    <mergeCell ref="A2:G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57C00"/>
    <pageSetUpPr fitToPage="false"/>
  </sheetPr>
  <dimension ref="A1:H20"/>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0"/>
    <col collapsed="false" customWidth="true" hidden="false" outlineLevel="0" max="7" min="2" style="0" width="14"/>
    <col collapsed="false" customWidth="true" hidden="false" outlineLevel="0" max="8" min="8" style="0" width="30"/>
  </cols>
  <sheetData>
    <row r="1" customFormat="false" ht="17.35" hidden="false" customHeight="true" outlineLevel="0" collapsed="false">
      <c r="A1" s="1" t="s">
        <v>281</v>
      </c>
      <c r="B1" s="1"/>
      <c r="C1" s="1"/>
      <c r="D1" s="1"/>
      <c r="E1" s="1"/>
      <c r="F1" s="1"/>
      <c r="G1" s="1"/>
      <c r="H1" s="1"/>
    </row>
    <row r="2" customFormat="false" ht="15" hidden="false" customHeight="false" outlineLevel="0" collapsed="false">
      <c r="A2" s="2" t="s">
        <v>282</v>
      </c>
      <c r="B2" s="2"/>
      <c r="C2" s="2"/>
      <c r="D2" s="2"/>
      <c r="E2" s="2"/>
      <c r="F2" s="2"/>
      <c r="G2" s="2"/>
      <c r="H2" s="2"/>
    </row>
    <row r="4" customFormat="false" ht="15" hidden="false" customHeight="false" outlineLevel="0" collapsed="false">
      <c r="A4" s="3" t="s">
        <v>283</v>
      </c>
      <c r="B4" s="3" t="s">
        <v>284</v>
      </c>
      <c r="C4" s="3" t="s">
        <v>285</v>
      </c>
      <c r="D4" s="3" t="s">
        <v>286</v>
      </c>
      <c r="E4" s="3" t="s">
        <v>287</v>
      </c>
      <c r="F4" s="3" t="s">
        <v>288</v>
      </c>
      <c r="G4" s="3" t="s">
        <v>289</v>
      </c>
      <c r="H4" s="3" t="s">
        <v>290</v>
      </c>
    </row>
    <row r="5" customFormat="false" ht="23.85" hidden="false" customHeight="false" outlineLevel="0" collapsed="false">
      <c r="A5" s="5" t="s">
        <v>291</v>
      </c>
      <c r="B5" s="9" t="s">
        <v>292</v>
      </c>
      <c r="C5" s="9" t="s">
        <v>292</v>
      </c>
      <c r="D5" s="5"/>
      <c r="E5" s="5"/>
      <c r="F5" s="5"/>
      <c r="G5" s="5"/>
      <c r="H5" s="5" t="s">
        <v>293</v>
      </c>
    </row>
    <row r="6" customFormat="false" ht="23.85" hidden="false" customHeight="false" outlineLevel="0" collapsed="false">
      <c r="A6" s="7" t="s">
        <v>294</v>
      </c>
      <c r="B6" s="9" t="s">
        <v>292</v>
      </c>
      <c r="C6" s="9" t="s">
        <v>292</v>
      </c>
      <c r="D6" s="9" t="s">
        <v>292</v>
      </c>
      <c r="E6" s="7"/>
      <c r="F6" s="7"/>
      <c r="G6" s="7"/>
      <c r="H6" s="7" t="s">
        <v>295</v>
      </c>
    </row>
    <row r="7" customFormat="false" ht="23.85" hidden="false" customHeight="false" outlineLevel="0" collapsed="false">
      <c r="A7" s="10" t="s">
        <v>296</v>
      </c>
      <c r="B7" s="5"/>
      <c r="C7" s="9" t="s">
        <v>292</v>
      </c>
      <c r="D7" s="9" t="s">
        <v>292</v>
      </c>
      <c r="E7" s="9" t="s">
        <v>292</v>
      </c>
      <c r="F7" s="5"/>
      <c r="G7" s="5"/>
      <c r="H7" s="11" t="s">
        <v>297</v>
      </c>
    </row>
    <row r="8" customFormat="false" ht="23.85" hidden="false" customHeight="false" outlineLevel="0" collapsed="false">
      <c r="A8" s="12" t="s">
        <v>298</v>
      </c>
      <c r="B8" s="7"/>
      <c r="C8" s="9" t="s">
        <v>292</v>
      </c>
      <c r="D8" s="9" t="s">
        <v>292</v>
      </c>
      <c r="E8" s="9" t="s">
        <v>292</v>
      </c>
      <c r="F8" s="9" t="s">
        <v>292</v>
      </c>
      <c r="G8" s="7"/>
      <c r="H8" s="13" t="s">
        <v>299</v>
      </c>
    </row>
    <row r="9" customFormat="false" ht="15" hidden="false" customHeight="false" outlineLevel="0" collapsed="false">
      <c r="A9" s="5" t="s">
        <v>300</v>
      </c>
      <c r="B9" s="5"/>
      <c r="C9" s="9" t="s">
        <v>292</v>
      </c>
      <c r="D9" s="9" t="s">
        <v>292</v>
      </c>
      <c r="E9" s="5"/>
      <c r="F9" s="5"/>
      <c r="G9" s="5"/>
      <c r="H9" s="5" t="s">
        <v>301</v>
      </c>
    </row>
    <row r="10" customFormat="false" ht="15" hidden="false" customHeight="false" outlineLevel="0" collapsed="false">
      <c r="A10" s="7" t="s">
        <v>302</v>
      </c>
      <c r="B10" s="9" t="s">
        <v>292</v>
      </c>
      <c r="C10" s="9" t="s">
        <v>292</v>
      </c>
      <c r="D10" s="9" t="s">
        <v>292</v>
      </c>
      <c r="E10" s="7"/>
      <c r="F10" s="7"/>
      <c r="G10" s="7"/>
      <c r="H10" s="7" t="s">
        <v>303</v>
      </c>
    </row>
    <row r="11" customFormat="false" ht="23.85" hidden="false" customHeight="false" outlineLevel="0" collapsed="false">
      <c r="A11" s="5" t="s">
        <v>304</v>
      </c>
      <c r="B11" s="5"/>
      <c r="C11" s="9" t="s">
        <v>292</v>
      </c>
      <c r="D11" s="9" t="s">
        <v>292</v>
      </c>
      <c r="E11" s="9" t="s">
        <v>292</v>
      </c>
      <c r="F11" s="9" t="s">
        <v>292</v>
      </c>
      <c r="G11" s="5"/>
      <c r="H11" s="5" t="s">
        <v>305</v>
      </c>
    </row>
    <row r="12" customFormat="false" ht="23.85" hidden="false" customHeight="false" outlineLevel="0" collapsed="false">
      <c r="A12" s="7" t="s">
        <v>306</v>
      </c>
      <c r="B12" s="9" t="s">
        <v>292</v>
      </c>
      <c r="C12" s="9" t="s">
        <v>292</v>
      </c>
      <c r="D12" s="7"/>
      <c r="E12" s="7"/>
      <c r="F12" s="7"/>
      <c r="G12" s="7"/>
      <c r="H12" s="7" t="s">
        <v>307</v>
      </c>
    </row>
    <row r="13" customFormat="false" ht="23.85" hidden="false" customHeight="false" outlineLevel="0" collapsed="false">
      <c r="A13" s="5" t="s">
        <v>308</v>
      </c>
      <c r="B13" s="9" t="s">
        <v>292</v>
      </c>
      <c r="C13" s="9" t="s">
        <v>292</v>
      </c>
      <c r="D13" s="9" t="s">
        <v>292</v>
      </c>
      <c r="E13" s="5"/>
      <c r="F13" s="5"/>
      <c r="G13" s="5"/>
      <c r="H13" s="5" t="s">
        <v>309</v>
      </c>
    </row>
    <row r="14" customFormat="false" ht="15" hidden="false" customHeight="false" outlineLevel="0" collapsed="false">
      <c r="A14" s="7" t="s">
        <v>310</v>
      </c>
      <c r="B14" s="7"/>
      <c r="C14" s="7"/>
      <c r="D14" s="9" t="s">
        <v>292</v>
      </c>
      <c r="E14" s="9" t="s">
        <v>292</v>
      </c>
      <c r="F14" s="7"/>
      <c r="G14" s="7"/>
      <c r="H14" s="7" t="s">
        <v>311</v>
      </c>
    </row>
    <row r="15" customFormat="false" ht="23.85" hidden="false" customHeight="false" outlineLevel="0" collapsed="false">
      <c r="A15" s="5" t="s">
        <v>312</v>
      </c>
      <c r="B15" s="5"/>
      <c r="C15" s="5"/>
      <c r="D15" s="5"/>
      <c r="E15" s="9" t="s">
        <v>292</v>
      </c>
      <c r="F15" s="9" t="s">
        <v>292</v>
      </c>
      <c r="G15" s="9" t="s">
        <v>292</v>
      </c>
      <c r="H15" s="5" t="s">
        <v>313</v>
      </c>
    </row>
    <row r="16" customFormat="false" ht="23.85" hidden="false" customHeight="false" outlineLevel="0" collapsed="false">
      <c r="A16" s="7" t="s">
        <v>314</v>
      </c>
      <c r="B16" s="9" t="s">
        <v>292</v>
      </c>
      <c r="C16" s="9" t="s">
        <v>292</v>
      </c>
      <c r="D16" s="9" t="s">
        <v>292</v>
      </c>
      <c r="E16" s="7"/>
      <c r="F16" s="7"/>
      <c r="G16" s="7"/>
      <c r="H16" s="7" t="s">
        <v>315</v>
      </c>
    </row>
    <row r="17" customFormat="false" ht="15" hidden="false" customHeight="false" outlineLevel="0" collapsed="false">
      <c r="A17" s="5" t="s">
        <v>316</v>
      </c>
      <c r="B17" s="5"/>
      <c r="C17" s="9" t="s">
        <v>292</v>
      </c>
      <c r="D17" s="9" t="s">
        <v>292</v>
      </c>
      <c r="E17" s="5"/>
      <c r="F17" s="5"/>
      <c r="G17" s="5"/>
      <c r="H17" s="5" t="s">
        <v>317</v>
      </c>
    </row>
    <row r="18" customFormat="false" ht="23.85" hidden="false" customHeight="false" outlineLevel="0" collapsed="false">
      <c r="A18" s="7" t="s">
        <v>318</v>
      </c>
      <c r="B18" s="7"/>
      <c r="C18" s="7"/>
      <c r="D18" s="9" t="s">
        <v>292</v>
      </c>
      <c r="E18" s="9" t="s">
        <v>292</v>
      </c>
      <c r="F18" s="7"/>
      <c r="G18" s="7"/>
      <c r="H18" s="7" t="s">
        <v>319</v>
      </c>
    </row>
    <row r="19" customFormat="false" ht="23.85" hidden="false" customHeight="false" outlineLevel="0" collapsed="false">
      <c r="A19" s="10" t="s">
        <v>320</v>
      </c>
      <c r="B19" s="5"/>
      <c r="C19" s="5"/>
      <c r="D19" s="5"/>
      <c r="E19" s="5"/>
      <c r="F19" s="9" t="s">
        <v>292</v>
      </c>
      <c r="G19" s="5"/>
      <c r="H19" s="10" t="s">
        <v>321</v>
      </c>
    </row>
    <row r="20" customFormat="false" ht="23.85" hidden="false" customHeight="false" outlineLevel="0" collapsed="false">
      <c r="A20" s="7" t="s">
        <v>322</v>
      </c>
      <c r="B20" s="7"/>
      <c r="C20" s="7"/>
      <c r="D20" s="7"/>
      <c r="E20" s="7"/>
      <c r="F20" s="7"/>
      <c r="G20" s="9" t="s">
        <v>292</v>
      </c>
      <c r="H20" s="7" t="s">
        <v>323</v>
      </c>
    </row>
  </sheetData>
  <mergeCells count="2">
    <mergeCell ref="A1:H1"/>
    <mergeCell ref="A2:H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8A745"/>
    <pageSetUpPr fitToPage="false"/>
  </sheetPr>
  <dimension ref="A1:E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4" min="2" style="0" width="16"/>
    <col collapsed="false" customWidth="true" hidden="false" outlineLevel="0" max="5" min="5" style="0" width="30"/>
  </cols>
  <sheetData>
    <row r="1" customFormat="false" ht="17.35" hidden="false" customHeight="true" outlineLevel="0" collapsed="false">
      <c r="A1" s="1" t="s">
        <v>324</v>
      </c>
      <c r="B1" s="1"/>
      <c r="C1" s="1"/>
      <c r="D1" s="1"/>
      <c r="E1" s="1"/>
    </row>
    <row r="3" customFormat="false" ht="15" hidden="false" customHeight="false" outlineLevel="0" collapsed="false">
      <c r="A3" s="3" t="s">
        <v>325</v>
      </c>
      <c r="B3" s="3" t="s">
        <v>326</v>
      </c>
      <c r="C3" s="3" t="s">
        <v>327</v>
      </c>
      <c r="D3" s="3" t="s">
        <v>328</v>
      </c>
      <c r="E3" s="3" t="s">
        <v>329</v>
      </c>
    </row>
    <row r="4" customFormat="false" ht="23.85" hidden="false" customHeight="false" outlineLevel="0" collapsed="false">
      <c r="A4" s="5" t="s">
        <v>330</v>
      </c>
      <c r="B4" s="14" t="n">
        <v>10000</v>
      </c>
      <c r="C4" s="14" t="n">
        <v>25000</v>
      </c>
      <c r="D4" s="14" t="n">
        <f aca="false">ROUND((B4+C4)/2,0)</f>
        <v>17500</v>
      </c>
      <c r="E4" s="5" t="s">
        <v>331</v>
      </c>
    </row>
    <row r="5" customFormat="false" ht="23.85" hidden="false" customHeight="false" outlineLevel="0" collapsed="false">
      <c r="A5" s="7" t="s">
        <v>332</v>
      </c>
      <c r="B5" s="15" t="n">
        <v>4000</v>
      </c>
      <c r="C5" s="15" t="n">
        <v>10000</v>
      </c>
      <c r="D5" s="15" t="n">
        <f aca="false">ROUND((B5+C5)/2,0)</f>
        <v>7000</v>
      </c>
      <c r="E5" s="7" t="s">
        <v>333</v>
      </c>
    </row>
    <row r="6" customFormat="false" ht="23.85" hidden="false" customHeight="false" outlineLevel="0" collapsed="false">
      <c r="A6" s="5" t="s">
        <v>334</v>
      </c>
      <c r="B6" s="14" t="n">
        <v>15000</v>
      </c>
      <c r="C6" s="14" t="n">
        <v>30000</v>
      </c>
      <c r="D6" s="14" t="n">
        <f aca="false">ROUND((B6+C6)/2,0)</f>
        <v>22500</v>
      </c>
      <c r="E6" s="5" t="s">
        <v>335</v>
      </c>
    </row>
    <row r="7" customFormat="false" ht="23.85" hidden="false" customHeight="false" outlineLevel="0" collapsed="false">
      <c r="A7" s="7" t="s">
        <v>336</v>
      </c>
      <c r="B7" s="15" t="n">
        <v>5000</v>
      </c>
      <c r="C7" s="15" t="n">
        <v>10000</v>
      </c>
      <c r="D7" s="15" t="n">
        <f aca="false">ROUND((B7+C7)/2,0)</f>
        <v>7500</v>
      </c>
      <c r="E7" s="7" t="s">
        <v>337</v>
      </c>
    </row>
    <row r="8" customFormat="false" ht="23.85" hidden="false" customHeight="false" outlineLevel="0" collapsed="false">
      <c r="A8" s="5" t="s">
        <v>338</v>
      </c>
      <c r="B8" s="14" t="n">
        <v>15000</v>
      </c>
      <c r="C8" s="14" t="n">
        <v>35000</v>
      </c>
      <c r="D8" s="14" t="n">
        <f aca="false">ROUND((B8+C8)/2,0)</f>
        <v>25000</v>
      </c>
      <c r="E8" s="5" t="s">
        <v>339</v>
      </c>
    </row>
    <row r="9" customFormat="false" ht="23.85" hidden="false" customHeight="false" outlineLevel="0" collapsed="false">
      <c r="A9" s="7" t="s">
        <v>340</v>
      </c>
      <c r="B9" s="15" t="n">
        <v>8000</v>
      </c>
      <c r="C9" s="15" t="n">
        <v>20000</v>
      </c>
      <c r="D9" s="15" t="n">
        <f aca="false">ROUND((B9+C9)/2,0)</f>
        <v>14000</v>
      </c>
      <c r="E9" s="7" t="s">
        <v>341</v>
      </c>
    </row>
    <row r="10" customFormat="false" ht="23.85" hidden="false" customHeight="false" outlineLevel="0" collapsed="false">
      <c r="A10" s="5" t="s">
        <v>342</v>
      </c>
      <c r="B10" s="14" t="n">
        <v>5000</v>
      </c>
      <c r="C10" s="14" t="n">
        <v>15000</v>
      </c>
      <c r="D10" s="14" t="n">
        <f aca="false">ROUND((B10+C10)/2,0)</f>
        <v>10000</v>
      </c>
      <c r="E10" s="5" t="s">
        <v>343</v>
      </c>
    </row>
    <row r="11" customFormat="false" ht="23.85" hidden="false" customHeight="false" outlineLevel="0" collapsed="false">
      <c r="A11" s="7" t="s">
        <v>344</v>
      </c>
      <c r="B11" s="15" t="n">
        <v>5000</v>
      </c>
      <c r="C11" s="15" t="n">
        <v>15000</v>
      </c>
      <c r="D11" s="15" t="n">
        <f aca="false">ROUND((B11+C11)/2,0)</f>
        <v>10000</v>
      </c>
      <c r="E11" s="7" t="s">
        <v>345</v>
      </c>
    </row>
    <row r="12" customFormat="false" ht="23.85" hidden="false" customHeight="false" outlineLevel="0" collapsed="false">
      <c r="A12" s="5" t="s">
        <v>346</v>
      </c>
      <c r="B12" s="14" t="n">
        <v>5000</v>
      </c>
      <c r="C12" s="14" t="n">
        <v>15000</v>
      </c>
      <c r="D12" s="14" t="n">
        <f aca="false">ROUND((B12+C12)/2,0)</f>
        <v>10000</v>
      </c>
      <c r="E12" s="5" t="s">
        <v>347</v>
      </c>
    </row>
    <row r="13" customFormat="false" ht="23.85" hidden="false" customHeight="false" outlineLevel="0" collapsed="false">
      <c r="A13" s="7" t="s">
        <v>348</v>
      </c>
      <c r="B13" s="15" t="n">
        <v>2000</v>
      </c>
      <c r="C13" s="15" t="n">
        <v>5000</v>
      </c>
      <c r="D13" s="15" t="n">
        <f aca="false">ROUND((B13+C13)/2,0)</f>
        <v>3500</v>
      </c>
      <c r="E13" s="7" t="s">
        <v>349</v>
      </c>
    </row>
    <row r="14" customFormat="false" ht="15" hidden="false" customHeight="false" outlineLevel="0" collapsed="false">
      <c r="A14" s="5" t="s">
        <v>306</v>
      </c>
      <c r="B14" s="14" t="n">
        <v>0</v>
      </c>
      <c r="C14" s="14" t="n">
        <v>0</v>
      </c>
      <c r="D14" s="14" t="n">
        <f aca="false">ROUND((B14+C14)/2,0)</f>
        <v>0</v>
      </c>
      <c r="E14" s="5" t="s">
        <v>350</v>
      </c>
    </row>
    <row r="15" customFormat="false" ht="15" hidden="false" customHeight="false" outlineLevel="0" collapsed="false">
      <c r="A15" s="7" t="s">
        <v>351</v>
      </c>
      <c r="B15" s="15" t="n">
        <v>0</v>
      </c>
      <c r="C15" s="15" t="n">
        <v>0</v>
      </c>
      <c r="D15" s="15" t="n">
        <f aca="false">ROUND((B15+C15)/2,0)</f>
        <v>0</v>
      </c>
      <c r="E15" s="7" t="s">
        <v>352</v>
      </c>
    </row>
    <row r="16" customFormat="false" ht="23.85" hidden="false" customHeight="false" outlineLevel="0" collapsed="false">
      <c r="A16" s="5" t="s">
        <v>353</v>
      </c>
      <c r="B16" s="14" t="n">
        <v>5000</v>
      </c>
      <c r="C16" s="14" t="n">
        <v>12000</v>
      </c>
      <c r="D16" s="14" t="n">
        <f aca="false">ROUND((B16+C16)/2,0)</f>
        <v>8500</v>
      </c>
      <c r="E16" s="5" t="s">
        <v>354</v>
      </c>
    </row>
    <row r="17" customFormat="false" ht="23.85" hidden="false" customHeight="false" outlineLevel="0" collapsed="false">
      <c r="A17" s="7" t="s">
        <v>355</v>
      </c>
      <c r="B17" s="15" t="n">
        <f aca="false">ROUND(SUM(B4:B16)*0.15,0)</f>
        <v>11850</v>
      </c>
      <c r="C17" s="15" t="n">
        <f aca="false">ROUND(SUM(C4:C16)*0.15,0)</f>
        <v>28800</v>
      </c>
      <c r="D17" s="15" t="n">
        <f aca="false">ROUND((B17+C17)/2,0)</f>
        <v>20325</v>
      </c>
      <c r="E17" s="7" t="s">
        <v>356</v>
      </c>
    </row>
    <row r="18" customFormat="false" ht="15" hidden="false" customHeight="false" outlineLevel="0" collapsed="false">
      <c r="A18" s="16" t="s">
        <v>357</v>
      </c>
      <c r="B18" s="17" t="n">
        <f aca="false">SUM(B4:B17)</f>
        <v>90850</v>
      </c>
      <c r="C18" s="17" t="n">
        <f aca="false">SUM(C4:C17)</f>
        <v>220800</v>
      </c>
      <c r="D18" s="17" t="n">
        <f aca="false">ROUND((B18+C18)/2,0)</f>
        <v>155825</v>
      </c>
      <c r="E18" s="16" t="s">
        <v>358</v>
      </c>
    </row>
  </sheetData>
  <mergeCells count="1">
    <mergeCell ref="A1:E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2026-04-06T15:45:06Z</dcterms:created>
  <dc:creator>openpyxl</dc:creator>
  <dc:description/>
  <dc:language>en-US</dc:language>
  <cp:lastModifiedBy/>
  <dcterms:modified xsi:type="dcterms:W3CDTF">2026-04-06T15:45:06Z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